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ホームページ（更新希望月ごとにデータを挿入してください）\Ｒ6.1更新分（原稿は12月20日まで）\様式\資格・調定関係\"/>
    </mc:Choice>
  </mc:AlternateContent>
  <bookViews>
    <workbookView xWindow="-120" yWindow="-120" windowWidth="29040" windowHeight="15840" tabRatio="802"/>
  </bookViews>
  <sheets>
    <sheet name="入力用シート" sheetId="31" r:id="rId1"/>
    <sheet name="使用方法" sheetId="24" r:id="rId2"/>
    <sheet name="標準報酬等級表" sheetId="30" state="hidden" r:id="rId3"/>
  </sheets>
  <definedNames>
    <definedName name="_xlnm._FilterDatabase" localSheetId="1" hidden="1">使用方法!#REF!</definedName>
    <definedName name="_xlnm.Print_Area" localSheetId="0">入力用シート!$A$1:$CI$404</definedName>
    <definedName name="_xlnm.Print_Area" localSheetId="2">標準報酬等級表!$A$5:$I$54</definedName>
  </definedNames>
  <calcPr calcId="162913"/>
</workbook>
</file>

<file path=xl/calcChain.xml><?xml version="1.0" encoding="utf-8"?>
<calcChain xmlns="http://schemas.openxmlformats.org/spreadsheetml/2006/main">
  <c r="BK22" i="31" l="1"/>
  <c r="BK23" i="31"/>
  <c r="BK24" i="31"/>
  <c r="BK25" i="31"/>
  <c r="BK26" i="31"/>
  <c r="BK27" i="31"/>
  <c r="BK28" i="31"/>
  <c r="BK29" i="31"/>
  <c r="BK30" i="31"/>
  <c r="BK31" i="31"/>
  <c r="BK32" i="31"/>
  <c r="BK33" i="31"/>
  <c r="BK34" i="31"/>
  <c r="BK35" i="31"/>
  <c r="BK36" i="31"/>
  <c r="BK37" i="31"/>
  <c r="BK38" i="31"/>
  <c r="BK39" i="31"/>
  <c r="BK40" i="31"/>
  <c r="BK41" i="31"/>
  <c r="BK42" i="31"/>
  <c r="BK43" i="31"/>
  <c r="BK44" i="31"/>
  <c r="BK45" i="31"/>
  <c r="BK46" i="31"/>
  <c r="BK47" i="31"/>
  <c r="BK48" i="31"/>
  <c r="BK49" i="31"/>
  <c r="BK50" i="31"/>
  <c r="BK51" i="31"/>
  <c r="BK52" i="31"/>
  <c r="BK53" i="31"/>
  <c r="BK54" i="31"/>
  <c r="BK55" i="31"/>
  <c r="BK56" i="31"/>
  <c r="BK57" i="31"/>
  <c r="BK58" i="31"/>
  <c r="BK59" i="31"/>
  <c r="BK60" i="31"/>
  <c r="BK61" i="31"/>
  <c r="BK62" i="31"/>
  <c r="BK63" i="31"/>
  <c r="BK64" i="31"/>
  <c r="BK65" i="31"/>
  <c r="BK66" i="31"/>
  <c r="BK67" i="31"/>
  <c r="BK68" i="31"/>
  <c r="BK69" i="31"/>
  <c r="BK70" i="31"/>
  <c r="BK71" i="31"/>
  <c r="BK72" i="31"/>
  <c r="BK73" i="31"/>
  <c r="BK74" i="31"/>
  <c r="BK75" i="31"/>
  <c r="BK76" i="31"/>
  <c r="BK77" i="31"/>
  <c r="BK78" i="31"/>
  <c r="BK79" i="31"/>
  <c r="BK80" i="31"/>
  <c r="BK81" i="31"/>
  <c r="BK82" i="31"/>
  <c r="BK83" i="31"/>
  <c r="BK84" i="31"/>
  <c r="BK85" i="31"/>
  <c r="BK86" i="31"/>
  <c r="BK87" i="31"/>
  <c r="BK88" i="31"/>
  <c r="BK89" i="31"/>
  <c r="BK90" i="31"/>
  <c r="BK91" i="31"/>
  <c r="BK92" i="31"/>
  <c r="BK93" i="31"/>
  <c r="BK94" i="31"/>
  <c r="BK95" i="31"/>
  <c r="BK96" i="31"/>
  <c r="BK97" i="31"/>
  <c r="BK98" i="31"/>
  <c r="BK99" i="31"/>
  <c r="BK100" i="31"/>
  <c r="BK101" i="31"/>
  <c r="BK102" i="31"/>
  <c r="BK103" i="31"/>
  <c r="BK104" i="31"/>
  <c r="BK105" i="31"/>
  <c r="BK106" i="31"/>
  <c r="BK107" i="31"/>
  <c r="BK108" i="31"/>
  <c r="BK109" i="31"/>
  <c r="BK110" i="31"/>
  <c r="BK111" i="31"/>
  <c r="BK112" i="31"/>
  <c r="BK113" i="31"/>
  <c r="BK114" i="31"/>
  <c r="BK115" i="31"/>
  <c r="BK116" i="31"/>
  <c r="BK117" i="31"/>
  <c r="BK118" i="31"/>
  <c r="BK119" i="31"/>
  <c r="BK120" i="31"/>
  <c r="BK121" i="31"/>
  <c r="BK122" i="31"/>
  <c r="BK123" i="31"/>
  <c r="BK124" i="31"/>
  <c r="BK125" i="31"/>
  <c r="BK126" i="31"/>
  <c r="BK127" i="31"/>
  <c r="BK128" i="31"/>
  <c r="BK129" i="31"/>
  <c r="BK130" i="31"/>
  <c r="BK131" i="31"/>
  <c r="BK132" i="31"/>
  <c r="BK133" i="31"/>
  <c r="BK134" i="31"/>
  <c r="BK135" i="31"/>
  <c r="BK136" i="31"/>
  <c r="BK137" i="31"/>
  <c r="BK138" i="31"/>
  <c r="BK139" i="31"/>
  <c r="BK140" i="31"/>
  <c r="BK141" i="31"/>
  <c r="BK142" i="31"/>
  <c r="BK143" i="31"/>
  <c r="BK144" i="31"/>
  <c r="BK145" i="31"/>
  <c r="BK146" i="31"/>
  <c r="BK147" i="31"/>
  <c r="BK148" i="31"/>
  <c r="BK149" i="31"/>
  <c r="BK150" i="31"/>
  <c r="BK151" i="31"/>
  <c r="BK152" i="31"/>
  <c r="BK153" i="31"/>
  <c r="BK154" i="31"/>
  <c r="BK155" i="31"/>
  <c r="BK156" i="31"/>
  <c r="BK157" i="31"/>
  <c r="BK158" i="31"/>
  <c r="BK159" i="31"/>
  <c r="BK160" i="31"/>
  <c r="BK161" i="31"/>
  <c r="BK162" i="31"/>
  <c r="BK163" i="31"/>
  <c r="BK164" i="31"/>
  <c r="BK165" i="31"/>
  <c r="BK166" i="31"/>
  <c r="BK167" i="31"/>
  <c r="BK168" i="31"/>
  <c r="BK169" i="31"/>
  <c r="BK170" i="31"/>
  <c r="BK171" i="31"/>
  <c r="BK172" i="31"/>
  <c r="BK173" i="31"/>
  <c r="BK174" i="31"/>
  <c r="BK175" i="31"/>
  <c r="BK176" i="31"/>
  <c r="BK177" i="31"/>
  <c r="BK178" i="31"/>
  <c r="BK179" i="31"/>
  <c r="BK180" i="31"/>
  <c r="BK181" i="31"/>
  <c r="BK182" i="31"/>
  <c r="BK183" i="31"/>
  <c r="BK184" i="31"/>
  <c r="BK185" i="31"/>
  <c r="BK186" i="31"/>
  <c r="BK187" i="31"/>
  <c r="BK188" i="31"/>
  <c r="BK189" i="31"/>
  <c r="BK190" i="31"/>
  <c r="BK191" i="31"/>
  <c r="BK192" i="31"/>
  <c r="BK193" i="31"/>
  <c r="BK194" i="31"/>
  <c r="BK195" i="31"/>
  <c r="BK196" i="31"/>
  <c r="BK197" i="31"/>
  <c r="BK198" i="31"/>
  <c r="BK199" i="31"/>
  <c r="BK200" i="31"/>
  <c r="BK201" i="31"/>
  <c r="BK202" i="31"/>
  <c r="BK203" i="31"/>
  <c r="BK204" i="31"/>
  <c r="BK205" i="31"/>
  <c r="BK206" i="31"/>
  <c r="BK207" i="31"/>
  <c r="BK208" i="31"/>
  <c r="BK209" i="31"/>
  <c r="BK210" i="31"/>
  <c r="BK211" i="31"/>
  <c r="BK212" i="31"/>
  <c r="BK213" i="31"/>
  <c r="BK214" i="31"/>
  <c r="BK215" i="31"/>
  <c r="BK216" i="31"/>
  <c r="BK217" i="31"/>
  <c r="BK218" i="31"/>
  <c r="BK219" i="31"/>
  <c r="BK220" i="31"/>
  <c r="BK221" i="31"/>
  <c r="BK222" i="31"/>
  <c r="BK223" i="31"/>
  <c r="BK224" i="31"/>
  <c r="BK225" i="31"/>
  <c r="BK226" i="31"/>
  <c r="BK227" i="31"/>
  <c r="BK228" i="31"/>
  <c r="BK229" i="31"/>
  <c r="BK230" i="31"/>
  <c r="BK231" i="31"/>
  <c r="BK232" i="31"/>
  <c r="BK233" i="31"/>
  <c r="BK234" i="31"/>
  <c r="BK235" i="31"/>
  <c r="BK236" i="31"/>
  <c r="BK237" i="31"/>
  <c r="BK238" i="31"/>
  <c r="BK239" i="31"/>
  <c r="BK240" i="31"/>
  <c r="BK241" i="31"/>
  <c r="BK242" i="31"/>
  <c r="BK243" i="31"/>
  <c r="BK244" i="31"/>
  <c r="BK245" i="31"/>
  <c r="BK246" i="31"/>
  <c r="BK247" i="31"/>
  <c r="BK248" i="31"/>
  <c r="BK249" i="31"/>
  <c r="BK250" i="31"/>
  <c r="BK251" i="31"/>
  <c r="BK252" i="31"/>
  <c r="BK253" i="31"/>
  <c r="BK254" i="31"/>
  <c r="BK255" i="31"/>
  <c r="BK256" i="31"/>
  <c r="BK257" i="31"/>
  <c r="BK258" i="31"/>
  <c r="BK259" i="31"/>
  <c r="BK260" i="31"/>
  <c r="BK261" i="31"/>
  <c r="BK262" i="31"/>
  <c r="BK263" i="31"/>
  <c r="BK264" i="31"/>
  <c r="BK265" i="31"/>
  <c r="BK266" i="31"/>
  <c r="BK267" i="31"/>
  <c r="BK268" i="31"/>
  <c r="BK269" i="31"/>
  <c r="BK270" i="31"/>
  <c r="BK271" i="31"/>
  <c r="BK272" i="31"/>
  <c r="BK273" i="31"/>
  <c r="BK274" i="31"/>
  <c r="BK275" i="31"/>
  <c r="BK276" i="31"/>
  <c r="BK277" i="31"/>
  <c r="BK278" i="31"/>
  <c r="BK279" i="31"/>
  <c r="BK280" i="31"/>
  <c r="BK281" i="31"/>
  <c r="BK282" i="31"/>
  <c r="BK283" i="31"/>
  <c r="BK284" i="31"/>
  <c r="BK285" i="31"/>
  <c r="BK286" i="31"/>
  <c r="BK287" i="31"/>
  <c r="BK288" i="31"/>
  <c r="BK289" i="31"/>
  <c r="BK290" i="31"/>
  <c r="BK291" i="31"/>
  <c r="BK292" i="31"/>
  <c r="BK293" i="31"/>
  <c r="BK294" i="31"/>
  <c r="BK295" i="31"/>
  <c r="BK296" i="31"/>
  <c r="BK297" i="31"/>
  <c r="BK298" i="31"/>
  <c r="BK299" i="31"/>
  <c r="BK300" i="31"/>
  <c r="BK301" i="31"/>
  <c r="BK302" i="31"/>
  <c r="BK303" i="31"/>
  <c r="BK304" i="31"/>
  <c r="BK305" i="31"/>
  <c r="BK306" i="31"/>
  <c r="BK307" i="31"/>
  <c r="BK308" i="31"/>
  <c r="BK309" i="31"/>
  <c r="BK310" i="31"/>
  <c r="BK311" i="31"/>
  <c r="BK312" i="31"/>
  <c r="BK313" i="31"/>
  <c r="BK314" i="31"/>
  <c r="BK315" i="31"/>
  <c r="BK316" i="31"/>
  <c r="BK317" i="31"/>
  <c r="BK318" i="31"/>
  <c r="BK319" i="31"/>
  <c r="BK320" i="31"/>
  <c r="BK321" i="31"/>
  <c r="BK322" i="31"/>
  <c r="BK323" i="31"/>
  <c r="BK324" i="31"/>
  <c r="BK325" i="31"/>
  <c r="BK326" i="31"/>
  <c r="BK327" i="31"/>
  <c r="BK328" i="31"/>
  <c r="BK329" i="31"/>
  <c r="BK330" i="31"/>
  <c r="BK331" i="31"/>
  <c r="BK332" i="31"/>
  <c r="BK333" i="31"/>
  <c r="BK334" i="31"/>
  <c r="BK335" i="31"/>
  <c r="BK336" i="31"/>
  <c r="BK337" i="31"/>
  <c r="BK338" i="31"/>
  <c r="BK339" i="31"/>
  <c r="BK340" i="31"/>
  <c r="BK341" i="31"/>
  <c r="BK342" i="31"/>
  <c r="BK343" i="31"/>
  <c r="BK344" i="31"/>
  <c r="BK345" i="31"/>
  <c r="BK346" i="31"/>
  <c r="BK347" i="31"/>
  <c r="BK348" i="31"/>
  <c r="BK349" i="31"/>
  <c r="BK350" i="31"/>
  <c r="BK351" i="31"/>
  <c r="BK352" i="31"/>
  <c r="BK353" i="31"/>
  <c r="BK354" i="31"/>
  <c r="BK355" i="31"/>
  <c r="BK356" i="31"/>
  <c r="BK357" i="31"/>
  <c r="BK358" i="31"/>
  <c r="BK359" i="31"/>
  <c r="BK360" i="31"/>
  <c r="BK361" i="31"/>
  <c r="BK362" i="31"/>
  <c r="BK363" i="31"/>
  <c r="BK364" i="31"/>
  <c r="BK365" i="31"/>
  <c r="BK366" i="31"/>
  <c r="BK367" i="31"/>
  <c r="BK368" i="31"/>
  <c r="BK369" i="31"/>
  <c r="BK370" i="31"/>
  <c r="BK371" i="31"/>
  <c r="BK372" i="31"/>
  <c r="BK373" i="31"/>
  <c r="BK374" i="31"/>
  <c r="BK375" i="31"/>
  <c r="BK376" i="31"/>
  <c r="BK377" i="31"/>
  <c r="BK378" i="31"/>
  <c r="BK379" i="31"/>
  <c r="BK380" i="31"/>
  <c r="BK381" i="31"/>
  <c r="BK382" i="31"/>
  <c r="BK383" i="31"/>
  <c r="BK384" i="31"/>
  <c r="BK385" i="31"/>
  <c r="BK386" i="31"/>
  <c r="BK387" i="31"/>
  <c r="BK388" i="31"/>
  <c r="BK389" i="31"/>
  <c r="BK390" i="31"/>
  <c r="BK391" i="31"/>
  <c r="BK392" i="31"/>
  <c r="BK393" i="31"/>
  <c r="BK394" i="31"/>
  <c r="BK395" i="31"/>
  <c r="BK396" i="31"/>
  <c r="BK397" i="31"/>
  <c r="BK398" i="31"/>
  <c r="BK399" i="31"/>
  <c r="BK400" i="31"/>
  <c r="BK401" i="31"/>
  <c r="BK402" i="31"/>
  <c r="BK403" i="31"/>
  <c r="BK404" i="31"/>
  <c r="BK405" i="31"/>
  <c r="BK406" i="31"/>
  <c r="BK407" i="31"/>
  <c r="BK408" i="31"/>
  <c r="BK409" i="31"/>
  <c r="BK410" i="31"/>
  <c r="BK411" i="31"/>
  <c r="BK412" i="31"/>
  <c r="BK413" i="31"/>
  <c r="BK414" i="31"/>
  <c r="BK415" i="31"/>
  <c r="BK416" i="31"/>
  <c r="BK417" i="31"/>
  <c r="BK418" i="31"/>
  <c r="BK419" i="31"/>
  <c r="BK420" i="31"/>
  <c r="BK421" i="31"/>
  <c r="BK422" i="31"/>
  <c r="BK423" i="31"/>
  <c r="BK424" i="31"/>
  <c r="BK425" i="31"/>
  <c r="BK426" i="31"/>
  <c r="BK427" i="31"/>
  <c r="BK428" i="31"/>
  <c r="BK429" i="31"/>
  <c r="BK430" i="31"/>
  <c r="BK431" i="31"/>
  <c r="BK432" i="31"/>
  <c r="BK433" i="31"/>
  <c r="BK434" i="31"/>
  <c r="BK435" i="31"/>
  <c r="BK436" i="31"/>
  <c r="BK437" i="31"/>
  <c r="BK438" i="31"/>
  <c r="BK439" i="31"/>
  <c r="BK440" i="31"/>
  <c r="BK441" i="31"/>
  <c r="BK442" i="31"/>
  <c r="BK443" i="31"/>
  <c r="BK444" i="31"/>
  <c r="BK445" i="31"/>
  <c r="BK446" i="31"/>
  <c r="BK447" i="31"/>
  <c r="BK448" i="31"/>
  <c r="BK449" i="31"/>
  <c r="BK450" i="31"/>
  <c r="BK451" i="31"/>
  <c r="BK452" i="31"/>
  <c r="BK453" i="31"/>
  <c r="BK454" i="31"/>
  <c r="BK455" i="31"/>
  <c r="BK456" i="31"/>
  <c r="BK457" i="31"/>
  <c r="BK458" i="31"/>
  <c r="BK459" i="31"/>
  <c r="BK460" i="31"/>
  <c r="BK461" i="31"/>
  <c r="BK462" i="31"/>
  <c r="BK463" i="31"/>
  <c r="BK464" i="31"/>
  <c r="BK465" i="31"/>
  <c r="BK466" i="31"/>
  <c r="BK467" i="31"/>
  <c r="BK468" i="31"/>
  <c r="BK469" i="31"/>
  <c r="BK470" i="31"/>
  <c r="BK471" i="31"/>
  <c r="BK472" i="31"/>
  <c r="BK473" i="31"/>
  <c r="BK474" i="31"/>
  <c r="BK475" i="31"/>
  <c r="BK476" i="31"/>
  <c r="BK477" i="31"/>
  <c r="BK478" i="31"/>
  <c r="BK479" i="31"/>
  <c r="BK480" i="31"/>
  <c r="BK481" i="31"/>
  <c r="BK482" i="31"/>
  <c r="BK483" i="31"/>
  <c r="BK484" i="31"/>
  <c r="BK485" i="31"/>
  <c r="BK486" i="31"/>
  <c r="BK487" i="31"/>
  <c r="BK488" i="31"/>
  <c r="BK489" i="31"/>
  <c r="BK490" i="31"/>
  <c r="BK491" i="31"/>
  <c r="BK492" i="31"/>
  <c r="BK493" i="31"/>
  <c r="BK494" i="31"/>
  <c r="BK495" i="31"/>
  <c r="BK496" i="31"/>
  <c r="BK497" i="31"/>
  <c r="BK498" i="31"/>
  <c r="BK499" i="31"/>
  <c r="BK500" i="31"/>
  <c r="BK501" i="31"/>
  <c r="BK502" i="31"/>
  <c r="BK503" i="31"/>
  <c r="BK504" i="31"/>
  <c r="BK505" i="31"/>
  <c r="BK506" i="31"/>
  <c r="BK507" i="31"/>
  <c r="BK508" i="31"/>
  <c r="BK509" i="31"/>
  <c r="BK510" i="31"/>
  <c r="BK511" i="31"/>
  <c r="BK512" i="31"/>
  <c r="BK513" i="31"/>
  <c r="BK514" i="31"/>
  <c r="BK515" i="31"/>
  <c r="BK516" i="31"/>
  <c r="BK517" i="31"/>
  <c r="BK518" i="31"/>
  <c r="BK519" i="31"/>
  <c r="BK520" i="31"/>
  <c r="BK521" i="31"/>
  <c r="BK522" i="31"/>
  <c r="BK523" i="31"/>
  <c r="BK524" i="31"/>
  <c r="BK525" i="31"/>
  <c r="BK526" i="31"/>
  <c r="BK527" i="31"/>
  <c r="BK528" i="31"/>
  <c r="BK529" i="31"/>
  <c r="BK530" i="31"/>
  <c r="BK531" i="31"/>
  <c r="BK532" i="31"/>
  <c r="BK533" i="31"/>
  <c r="BK534" i="31"/>
  <c r="BK535" i="31"/>
  <c r="BK536" i="31"/>
  <c r="BK537" i="31"/>
  <c r="BK538" i="31"/>
  <c r="BK539" i="31"/>
  <c r="BK540" i="31"/>
  <c r="BK541" i="31"/>
  <c r="BK542" i="31"/>
  <c r="BK543" i="31"/>
  <c r="BK544" i="31"/>
  <c r="BK545" i="31"/>
  <c r="BK546" i="31"/>
  <c r="BK547" i="31"/>
  <c r="BK548" i="31"/>
  <c r="BK549" i="31"/>
  <c r="BK550" i="31"/>
  <c r="BK551" i="31"/>
  <c r="BK552" i="31"/>
  <c r="BK553" i="31"/>
  <c r="BK554" i="31"/>
  <c r="BK555" i="31"/>
  <c r="BK556" i="31"/>
  <c r="BK557" i="31"/>
  <c r="BK558" i="31"/>
  <c r="BK559" i="31"/>
  <c r="BK560" i="31"/>
  <c r="BK561" i="31"/>
  <c r="BK562" i="31"/>
  <c r="BK563" i="31"/>
  <c r="BK564" i="31"/>
  <c r="BK565" i="31"/>
  <c r="BK566" i="31"/>
  <c r="BK567" i="31"/>
  <c r="BK568" i="31"/>
  <c r="BK569" i="31"/>
  <c r="BK570" i="31"/>
  <c r="BK571" i="31"/>
  <c r="BK572" i="31"/>
  <c r="BK573" i="31"/>
  <c r="BK574" i="31"/>
  <c r="BK575" i="31"/>
  <c r="BK576" i="31"/>
  <c r="BK577" i="31"/>
  <c r="BK578" i="31"/>
  <c r="BK579" i="31"/>
  <c r="BK580" i="31"/>
  <c r="BK581" i="31"/>
  <c r="BK582" i="31"/>
  <c r="BK583" i="31"/>
  <c r="BK584" i="31"/>
  <c r="BK585" i="31"/>
  <c r="BK586" i="31"/>
  <c r="BK587" i="31"/>
  <c r="BK588" i="31"/>
  <c r="BK589" i="31"/>
  <c r="BK590" i="31"/>
  <c r="BK591" i="31"/>
  <c r="BK592" i="31"/>
  <c r="BK593" i="31"/>
  <c r="BK594" i="31"/>
  <c r="BK595" i="31"/>
  <c r="BK596" i="31"/>
  <c r="BK597" i="31"/>
  <c r="BK598" i="31"/>
  <c r="BK599" i="31"/>
  <c r="BK600" i="31"/>
  <c r="BK21" i="31"/>
  <c r="AT405" i="31" l="1"/>
  <c r="AY405" i="31" s="1"/>
  <c r="AT406" i="31"/>
  <c r="AY406" i="31"/>
  <c r="BB406" i="31" s="1"/>
  <c r="AT407" i="31"/>
  <c r="AY407" i="31" s="1"/>
  <c r="AT408" i="31"/>
  <c r="AY408" i="31" s="1"/>
  <c r="BB408" i="31" s="1"/>
  <c r="AT409" i="31"/>
  <c r="AY409" i="31" s="1"/>
  <c r="AT410" i="31"/>
  <c r="AY410" i="31"/>
  <c r="AT411" i="31"/>
  <c r="AY411" i="31" s="1"/>
  <c r="AT412" i="31"/>
  <c r="AY412" i="31"/>
  <c r="AT413" i="31"/>
  <c r="AY413" i="31" s="1"/>
  <c r="AT414" i="31"/>
  <c r="AY414" i="31" s="1"/>
  <c r="BB414" i="31" s="1"/>
  <c r="AT415" i="31"/>
  <c r="AY415" i="31" s="1"/>
  <c r="BB415" i="31"/>
  <c r="AT416" i="31"/>
  <c r="AY416" i="31"/>
  <c r="AT417" i="31"/>
  <c r="AY417" i="31" s="1"/>
  <c r="BE417" i="31" s="1"/>
  <c r="BH417" i="31" s="1"/>
  <c r="BB417" i="31"/>
  <c r="BO417" i="31"/>
  <c r="AT418" i="31"/>
  <c r="AY418" i="31" s="1"/>
  <c r="AT419" i="31"/>
  <c r="AY419" i="31" s="1"/>
  <c r="AT420" i="31"/>
  <c r="AY420" i="31" s="1"/>
  <c r="AT421" i="31"/>
  <c r="AY421" i="31" s="1"/>
  <c r="BB421" i="31"/>
  <c r="AT422" i="31"/>
  <c r="AY422" i="31" s="1"/>
  <c r="AT423" i="31"/>
  <c r="AY423" i="31" s="1"/>
  <c r="BO423" i="31" s="1"/>
  <c r="BB423" i="31"/>
  <c r="BE423" i="31"/>
  <c r="BH423" i="31" s="1"/>
  <c r="AT424" i="31"/>
  <c r="AY424" i="31"/>
  <c r="AT425" i="31"/>
  <c r="AY425" i="31" s="1"/>
  <c r="AT426" i="31"/>
  <c r="AY426" i="31"/>
  <c r="AT427" i="31"/>
  <c r="AY427" i="31" s="1"/>
  <c r="BB427" i="31"/>
  <c r="AT428" i="31"/>
  <c r="AY428" i="31" s="1"/>
  <c r="BB428" i="31" s="1"/>
  <c r="AT429" i="31"/>
  <c r="AY429" i="31" s="1"/>
  <c r="AT430" i="31"/>
  <c r="AY430" i="31"/>
  <c r="AT431" i="31"/>
  <c r="AY431" i="31"/>
  <c r="AT432" i="31"/>
  <c r="AY432" i="31" s="1"/>
  <c r="AT433" i="31"/>
  <c r="AY433" i="31" s="1"/>
  <c r="BE433" i="31" s="1"/>
  <c r="BH433" i="31" s="1"/>
  <c r="BB433" i="31"/>
  <c r="AT434" i="31"/>
  <c r="AY434" i="31"/>
  <c r="BB434" i="31" s="1"/>
  <c r="BO434" i="31"/>
  <c r="AT435" i="31"/>
  <c r="AY435" i="31" s="1"/>
  <c r="AT436" i="31"/>
  <c r="AY436" i="31"/>
  <c r="BB436" i="31" s="1"/>
  <c r="AT437" i="31"/>
  <c r="AY437" i="31"/>
  <c r="BE437" i="31" s="1"/>
  <c r="BH437" i="31" s="1"/>
  <c r="BO437" i="31"/>
  <c r="AT438" i="31"/>
  <c r="AY438" i="31" s="1"/>
  <c r="AT439" i="31"/>
  <c r="AY439" i="31" s="1"/>
  <c r="BB439" i="31"/>
  <c r="AT440" i="31"/>
  <c r="AY440" i="31"/>
  <c r="BB440" i="31" s="1"/>
  <c r="AT441" i="31"/>
  <c r="AY441" i="31" s="1"/>
  <c r="AT442" i="31"/>
  <c r="AY442" i="31"/>
  <c r="AT443" i="31"/>
  <c r="AY443" i="31"/>
  <c r="AT444" i="31"/>
  <c r="AY444" i="31"/>
  <c r="BB444" i="31" s="1"/>
  <c r="BO444" i="31"/>
  <c r="AT445" i="31"/>
  <c r="AY445" i="31" s="1"/>
  <c r="BB445" i="31"/>
  <c r="BE445" i="31"/>
  <c r="BH445" i="31" s="1"/>
  <c r="AT446" i="31"/>
  <c r="AY446" i="31" s="1"/>
  <c r="AT447" i="31"/>
  <c r="AY447" i="31" s="1"/>
  <c r="AT448" i="31"/>
  <c r="AY448" i="31"/>
  <c r="BB448" i="31" s="1"/>
  <c r="BO448" i="31"/>
  <c r="AT449" i="31"/>
  <c r="AY449" i="31" s="1"/>
  <c r="AT450" i="31"/>
  <c r="AY450" i="31"/>
  <c r="BB450" i="31" s="1"/>
  <c r="AT451" i="31"/>
  <c r="AY451" i="31" s="1"/>
  <c r="BB451" i="31"/>
  <c r="BE451" i="31"/>
  <c r="BH451" i="31" s="1"/>
  <c r="AT452" i="31"/>
  <c r="AY452" i="31" s="1"/>
  <c r="AT453" i="31"/>
  <c r="AY453" i="31" s="1"/>
  <c r="AT454" i="31"/>
  <c r="AY454" i="31" s="1"/>
  <c r="AT455" i="31"/>
  <c r="AY455" i="31"/>
  <c r="AT456" i="31"/>
  <c r="AY456" i="31"/>
  <c r="AT457" i="31"/>
  <c r="AY457" i="31" s="1"/>
  <c r="AT458" i="31"/>
  <c r="AY458" i="31"/>
  <c r="AT459" i="31"/>
  <c r="AY459" i="31" s="1"/>
  <c r="AT460" i="31"/>
  <c r="AY460" i="31"/>
  <c r="AT461" i="31"/>
  <c r="AY461" i="31"/>
  <c r="BE461" i="31" s="1"/>
  <c r="BH461" i="31" s="1"/>
  <c r="BO461" i="31"/>
  <c r="AT462" i="31"/>
  <c r="AY462" i="31" s="1"/>
  <c r="AT463" i="31"/>
  <c r="AY463" i="31" s="1"/>
  <c r="BB463" i="31"/>
  <c r="AT464" i="31"/>
  <c r="AY464" i="31"/>
  <c r="BB464" i="31" s="1"/>
  <c r="AT465" i="31"/>
  <c r="AY465" i="31" s="1"/>
  <c r="AT466" i="31"/>
  <c r="AY466" i="31" s="1"/>
  <c r="AT467" i="31"/>
  <c r="AY467" i="31"/>
  <c r="AT468" i="31"/>
  <c r="AY468" i="31"/>
  <c r="BB468" i="31" s="1"/>
  <c r="AT469" i="31"/>
  <c r="AY469" i="31" s="1"/>
  <c r="AT470" i="31"/>
  <c r="AY470" i="31"/>
  <c r="AT471" i="31"/>
  <c r="AY471" i="31" s="1"/>
  <c r="AT472" i="31"/>
  <c r="AY472" i="31"/>
  <c r="AT473" i="31"/>
  <c r="AY473" i="31"/>
  <c r="BE473" i="31" s="1"/>
  <c r="BH473" i="31" s="1"/>
  <c r="BO473" i="31"/>
  <c r="AT474" i="31"/>
  <c r="AY474" i="31"/>
  <c r="AT475" i="31"/>
  <c r="AY475" i="31" s="1"/>
  <c r="BB475" i="31"/>
  <c r="AT476" i="31"/>
  <c r="AY476" i="31"/>
  <c r="BB476" i="31" s="1"/>
  <c r="AT477" i="31"/>
  <c r="AY477" i="31" s="1"/>
  <c r="AT478" i="31"/>
  <c r="AY478" i="31"/>
  <c r="AT479" i="31"/>
  <c r="AY479" i="31" s="1"/>
  <c r="AT480" i="31"/>
  <c r="AY480" i="31"/>
  <c r="AT481" i="31"/>
  <c r="AY481" i="31" s="1"/>
  <c r="BB481" i="31"/>
  <c r="AT482" i="31"/>
  <c r="AY482" i="31" s="1"/>
  <c r="BB482" i="31" s="1"/>
  <c r="AT483" i="31"/>
  <c r="AY483" i="31" s="1"/>
  <c r="AT484" i="31"/>
  <c r="AY484" i="31"/>
  <c r="AT485" i="31"/>
  <c r="AY485" i="31"/>
  <c r="AT486" i="31"/>
  <c r="AY486" i="31" s="1"/>
  <c r="AT487" i="31"/>
  <c r="AY487" i="31" s="1"/>
  <c r="BE487" i="31" s="1"/>
  <c r="BH487" i="31" s="1"/>
  <c r="BB487" i="31"/>
  <c r="AT488" i="31"/>
  <c r="AY488" i="31"/>
  <c r="BB488" i="31" s="1"/>
  <c r="BE488" i="31"/>
  <c r="BH488" i="31" s="1"/>
  <c r="AT489" i="31"/>
  <c r="AY489" i="31" s="1"/>
  <c r="BB489" i="31"/>
  <c r="BE489" i="31"/>
  <c r="BH489" i="31" s="1"/>
  <c r="AT490" i="31"/>
  <c r="AY490" i="31" s="1"/>
  <c r="AT491" i="31"/>
  <c r="AY491" i="31" s="1"/>
  <c r="AT492" i="31"/>
  <c r="AY492" i="31" s="1"/>
  <c r="AT493" i="31"/>
  <c r="AY493" i="31" s="1"/>
  <c r="AT494" i="31"/>
  <c r="AY494" i="31" s="1"/>
  <c r="AT495" i="31"/>
  <c r="AY495" i="31" s="1"/>
  <c r="AT496" i="31"/>
  <c r="AY496" i="31"/>
  <c r="BB496" i="31"/>
  <c r="BO496" i="31"/>
  <c r="AT497" i="31"/>
  <c r="AY497" i="31" s="1"/>
  <c r="AT498" i="31"/>
  <c r="AY498" i="31" s="1"/>
  <c r="AT499" i="31"/>
  <c r="AY499" i="31" s="1"/>
  <c r="AT500" i="31"/>
  <c r="AY500" i="31" s="1"/>
  <c r="AT501" i="31"/>
  <c r="AY501" i="31" s="1"/>
  <c r="AT502" i="31"/>
  <c r="AY502" i="31"/>
  <c r="BO502" i="31" s="1"/>
  <c r="BB502" i="31"/>
  <c r="AT503" i="31"/>
  <c r="AY503" i="31" s="1"/>
  <c r="AT504" i="31"/>
  <c r="AY504" i="31" s="1"/>
  <c r="BB504" i="31" s="1"/>
  <c r="AT505" i="31"/>
  <c r="AY505" i="31" s="1"/>
  <c r="BB505" i="31" s="1"/>
  <c r="AT506" i="31"/>
  <c r="AY506" i="31" s="1"/>
  <c r="BB506" i="31" s="1"/>
  <c r="AT507" i="31"/>
  <c r="AY507" i="31" s="1"/>
  <c r="BB507" i="31" s="1"/>
  <c r="AT508" i="31"/>
  <c r="AY508" i="31"/>
  <c r="AT509" i="31"/>
  <c r="AY509" i="31" s="1"/>
  <c r="AT510" i="31"/>
  <c r="AY510" i="31" s="1"/>
  <c r="BB510" i="31" s="1"/>
  <c r="AT511" i="31"/>
  <c r="AY511" i="31" s="1"/>
  <c r="BB511" i="31" s="1"/>
  <c r="AT512" i="31"/>
  <c r="AY512" i="31" s="1"/>
  <c r="BB512" i="31" s="1"/>
  <c r="AT513" i="31"/>
  <c r="AY513" i="31" s="1"/>
  <c r="BB513" i="31" s="1"/>
  <c r="AT514" i="31"/>
  <c r="AY514" i="31"/>
  <c r="BB514" i="31"/>
  <c r="BO514" i="31"/>
  <c r="AT515" i="31"/>
  <c r="AY515" i="31" s="1"/>
  <c r="AT516" i="31"/>
  <c r="AY516" i="31" s="1"/>
  <c r="BB516" i="31" s="1"/>
  <c r="AT517" i="31"/>
  <c r="AY517" i="31" s="1"/>
  <c r="AT518" i="31"/>
  <c r="AY518" i="31" s="1"/>
  <c r="BB518" i="31" s="1"/>
  <c r="AT519" i="31"/>
  <c r="AY519" i="31" s="1"/>
  <c r="AT520" i="31"/>
  <c r="AY520" i="31"/>
  <c r="BO520" i="31" s="1"/>
  <c r="BB520" i="31"/>
  <c r="AT521" i="31"/>
  <c r="AY521" i="31" s="1"/>
  <c r="AT522" i="31"/>
  <c r="AY522" i="31" s="1"/>
  <c r="BB522" i="31" s="1"/>
  <c r="AT523" i="31"/>
  <c r="AY523" i="31" s="1"/>
  <c r="BB523" i="31" s="1"/>
  <c r="AT524" i="31"/>
  <c r="AY524" i="31" s="1"/>
  <c r="BB524" i="31" s="1"/>
  <c r="AT525" i="31"/>
  <c r="AY525" i="31" s="1"/>
  <c r="BB525" i="31" s="1"/>
  <c r="AT526" i="31"/>
  <c r="AY526" i="31"/>
  <c r="AT527" i="31"/>
  <c r="AY527" i="31" s="1"/>
  <c r="AT528" i="31"/>
  <c r="AY528" i="31" s="1"/>
  <c r="AT529" i="31"/>
  <c r="AY529" i="31" s="1"/>
  <c r="BB529" i="31" s="1"/>
  <c r="AT530" i="31"/>
  <c r="AY530" i="31" s="1"/>
  <c r="BB530" i="31" s="1"/>
  <c r="AT531" i="31"/>
  <c r="AY531" i="31"/>
  <c r="AT532" i="31"/>
  <c r="AY532" i="31" s="1"/>
  <c r="BO532" i="31" s="1"/>
  <c r="AT533" i="31"/>
  <c r="AY533" i="31"/>
  <c r="AT534" i="31"/>
  <c r="AY534" i="31"/>
  <c r="BE534" i="31" s="1"/>
  <c r="BH534" i="31" s="1"/>
  <c r="BB534" i="31"/>
  <c r="AT535" i="31"/>
  <c r="AY535" i="31" s="1"/>
  <c r="AT536" i="31"/>
  <c r="AY536" i="31" s="1"/>
  <c r="BB536" i="31" s="1"/>
  <c r="BE536" i="31"/>
  <c r="BH536" i="31" s="1"/>
  <c r="AT537" i="31"/>
  <c r="AY537" i="31"/>
  <c r="BB537" i="31" s="1"/>
  <c r="BO537" i="31"/>
  <c r="AT538" i="31"/>
  <c r="AY538" i="31" s="1"/>
  <c r="AT539" i="31"/>
  <c r="AY539" i="31" s="1"/>
  <c r="AT540" i="31"/>
  <c r="AY540" i="31" s="1"/>
  <c r="AT541" i="31"/>
  <c r="AY541" i="31"/>
  <c r="BB541" i="31" s="1"/>
  <c r="BE541" i="31"/>
  <c r="BH541" i="31" s="1"/>
  <c r="AT542" i="31"/>
  <c r="AY542" i="31" s="1"/>
  <c r="BB542" i="31" s="1"/>
  <c r="AT543" i="31"/>
  <c r="AY543" i="31"/>
  <c r="BB543" i="31"/>
  <c r="BO543" i="31"/>
  <c r="AT544" i="31"/>
  <c r="AY544" i="31"/>
  <c r="BO544" i="31" s="1"/>
  <c r="BB544" i="31"/>
  <c r="AT545" i="31"/>
  <c r="AY545" i="31" s="1"/>
  <c r="AT546" i="31"/>
  <c r="AY546" i="31"/>
  <c r="AT547" i="31"/>
  <c r="AY547" i="31"/>
  <c r="BB547" i="31" s="1"/>
  <c r="AT548" i="31"/>
  <c r="AY548" i="31" s="1"/>
  <c r="BB548" i="31" s="1"/>
  <c r="BE548" i="31"/>
  <c r="BH548" i="31" s="1"/>
  <c r="AT549" i="31"/>
  <c r="AY549" i="31"/>
  <c r="BB549" i="31" s="1"/>
  <c r="AT550" i="31"/>
  <c r="AY550" i="31"/>
  <c r="BO550" i="31" s="1"/>
  <c r="BB550" i="31"/>
  <c r="BE550" i="31"/>
  <c r="BH550" i="31" s="1"/>
  <c r="AT551" i="31"/>
  <c r="AY551" i="31"/>
  <c r="AT552" i="31"/>
  <c r="AY552" i="31" s="1"/>
  <c r="AT553" i="31"/>
  <c r="AY553" i="31" s="1"/>
  <c r="BB553" i="31" s="1"/>
  <c r="AT554" i="31"/>
  <c r="AY554" i="31" s="1"/>
  <c r="BB554" i="31" s="1"/>
  <c r="AT555" i="31"/>
  <c r="AY555" i="31"/>
  <c r="BB555" i="31" s="1"/>
  <c r="AT556" i="31"/>
  <c r="AY556" i="31" s="1"/>
  <c r="AT557" i="31"/>
  <c r="AY557" i="31"/>
  <c r="AT558" i="31"/>
  <c r="AY558" i="31" s="1"/>
  <c r="BB558" i="31" s="1"/>
  <c r="AT559" i="31"/>
  <c r="AY559" i="31" s="1"/>
  <c r="AT560" i="31"/>
  <c r="AY560" i="31" s="1"/>
  <c r="AT561" i="31"/>
  <c r="AY561" i="31"/>
  <c r="BO561" i="31" s="1"/>
  <c r="BB561" i="31"/>
  <c r="AT562" i="31"/>
  <c r="AY562" i="31" s="1"/>
  <c r="AT563" i="31"/>
  <c r="AY563" i="31" s="1"/>
  <c r="AT564" i="31"/>
  <c r="AY564" i="31" s="1"/>
  <c r="AT565" i="31"/>
  <c r="AY565" i="31" s="1"/>
  <c r="AT566" i="31"/>
  <c r="AY566" i="31" s="1"/>
  <c r="BB566" i="31" s="1"/>
  <c r="AT567" i="31"/>
  <c r="AY567" i="31" s="1"/>
  <c r="AT568" i="31"/>
  <c r="AY568" i="31" s="1"/>
  <c r="AT569" i="31"/>
  <c r="AY569" i="31" s="1"/>
  <c r="AT570" i="31"/>
  <c r="AY570" i="31" s="1"/>
  <c r="AT571" i="31"/>
  <c r="AY571" i="31" s="1"/>
  <c r="AT572" i="31"/>
  <c r="AY572" i="31" s="1"/>
  <c r="BB572" i="31" s="1"/>
  <c r="AT573" i="31"/>
  <c r="AY573" i="31" s="1"/>
  <c r="BB573" i="31" s="1"/>
  <c r="BO573" i="31"/>
  <c r="AT574" i="31"/>
  <c r="AY574" i="31" s="1"/>
  <c r="AT575" i="31"/>
  <c r="AY575" i="31" s="1"/>
  <c r="AT576" i="31"/>
  <c r="AY576" i="31" s="1"/>
  <c r="AT577" i="31"/>
  <c r="AY577" i="31" s="1"/>
  <c r="AT578" i="31"/>
  <c r="AY578" i="31" s="1"/>
  <c r="AT579" i="31"/>
  <c r="AY579" i="31"/>
  <c r="BB579" i="31"/>
  <c r="BO579" i="31"/>
  <c r="AT580" i="31"/>
  <c r="AY580" i="31" s="1"/>
  <c r="AT581" i="31"/>
  <c r="AY581" i="31" s="1"/>
  <c r="AT582" i="31"/>
  <c r="AY582" i="31" s="1"/>
  <c r="AT583" i="31"/>
  <c r="AY583" i="31" s="1"/>
  <c r="AT584" i="31"/>
  <c r="AY584" i="31" s="1"/>
  <c r="AT585" i="31"/>
  <c r="AY585" i="31"/>
  <c r="BO585" i="31" s="1"/>
  <c r="AT586" i="31"/>
  <c r="AY586" i="31" s="1"/>
  <c r="AT587" i="31"/>
  <c r="AY587" i="31" s="1"/>
  <c r="AT588" i="31"/>
  <c r="AY588" i="31" s="1"/>
  <c r="AT589" i="31"/>
  <c r="AY589" i="31" s="1"/>
  <c r="AT590" i="31"/>
  <c r="AY590" i="31" s="1"/>
  <c r="BB590" i="31" s="1"/>
  <c r="AT591" i="31"/>
  <c r="AY591" i="31"/>
  <c r="AT592" i="31"/>
  <c r="AY592" i="31" s="1"/>
  <c r="AT593" i="31"/>
  <c r="AY593" i="31" s="1"/>
  <c r="AT594" i="31"/>
  <c r="AY594" i="31" s="1"/>
  <c r="AT595" i="31"/>
  <c r="AY595" i="31" s="1"/>
  <c r="AT596" i="31"/>
  <c r="AY596" i="31" s="1"/>
  <c r="AT597" i="31"/>
  <c r="AY597" i="31" s="1"/>
  <c r="BB597" i="31" s="1"/>
  <c r="AT598" i="31"/>
  <c r="AY598" i="31" s="1"/>
  <c r="AT599" i="31"/>
  <c r="AY599" i="31" s="1"/>
  <c r="AT600" i="31"/>
  <c r="AY600" i="31" s="1"/>
  <c r="BB567" i="31" l="1"/>
  <c r="BO567" i="31"/>
  <c r="BB585" i="31"/>
  <c r="BE558" i="31"/>
  <c r="BH558" i="31" s="1"/>
  <c r="BB551" i="31"/>
  <c r="BB531" i="31"/>
  <c r="BO531" i="31"/>
  <c r="BB508" i="31"/>
  <c r="BO508" i="31"/>
  <c r="BB490" i="31"/>
  <c r="BO490" i="31"/>
  <c r="BB484" i="31"/>
  <c r="BO484" i="31"/>
  <c r="BE479" i="31"/>
  <c r="BH479" i="31" s="1"/>
  <c r="BO479" i="31"/>
  <c r="BB457" i="31"/>
  <c r="BB418" i="31"/>
  <c r="BB409" i="31"/>
  <c r="BB591" i="31"/>
  <c r="BO591" i="31"/>
  <c r="BE551" i="31"/>
  <c r="BH551" i="31" s="1"/>
  <c r="BO551" i="31"/>
  <c r="BO545" i="31"/>
  <c r="BE545" i="31"/>
  <c r="BH545" i="31" s="1"/>
  <c r="BO533" i="31"/>
  <c r="BB533" i="31"/>
  <c r="BB528" i="31"/>
  <c r="BE528" i="31"/>
  <c r="BH528" i="31" s="1"/>
  <c r="BE522" i="31"/>
  <c r="BH522" i="31" s="1"/>
  <c r="BO522" i="31"/>
  <c r="BB486" i="31"/>
  <c r="BB470" i="31"/>
  <c r="BO470" i="31"/>
  <c r="BB466" i="31"/>
  <c r="BO466" i="31"/>
  <c r="BB454" i="31"/>
  <c r="BB430" i="31"/>
  <c r="BO430" i="31"/>
  <c r="BE425" i="31"/>
  <c r="BH425" i="31" s="1"/>
  <c r="BO425" i="31"/>
  <c r="BB411" i="31"/>
  <c r="BO556" i="31"/>
  <c r="BE556" i="31"/>
  <c r="BH556" i="31" s="1"/>
  <c r="BO597" i="31"/>
  <c r="BB539" i="31"/>
  <c r="BE524" i="31"/>
  <c r="BH524" i="31" s="1"/>
  <c r="BO524" i="31"/>
  <c r="BB517" i="31"/>
  <c r="BB480" i="31"/>
  <c r="BO480" i="31"/>
  <c r="BB472" i="31"/>
  <c r="BB458" i="31"/>
  <c r="BE443" i="31"/>
  <c r="BH443" i="31" s="1"/>
  <c r="BO443" i="31"/>
  <c r="BB432" i="31"/>
  <c r="BB420" i="31"/>
  <c r="BB557" i="31"/>
  <c r="BB546" i="31"/>
  <c r="BB538" i="31"/>
  <c r="BB526" i="31"/>
  <c r="BB519" i="31"/>
  <c r="BB469" i="31"/>
  <c r="BE469" i="31"/>
  <c r="BH469" i="31" s="1"/>
  <c r="BB462" i="31"/>
  <c r="BO462" i="31"/>
  <c r="BE455" i="31"/>
  <c r="BH455" i="31" s="1"/>
  <c r="BO455" i="31"/>
  <c r="BB452" i="31"/>
  <c r="BO452" i="31"/>
  <c r="BB446" i="31"/>
  <c r="BB426" i="31"/>
  <c r="BO426" i="31"/>
  <c r="BB412" i="31"/>
  <c r="BO534" i="31"/>
  <c r="BB592" i="31"/>
  <c r="BB589" i="31"/>
  <c r="BB580" i="31"/>
  <c r="BB577" i="31"/>
  <c r="BB568" i="31"/>
  <c r="BB552" i="31"/>
  <c r="BB600" i="31"/>
  <c r="BB588" i="31"/>
  <c r="BB576" i="31"/>
  <c r="BB564" i="31"/>
  <c r="BB599" i="31"/>
  <c r="BE596" i="31"/>
  <c r="BH596" i="31" s="1"/>
  <c r="BO596" i="31"/>
  <c r="BB587" i="31"/>
  <c r="BE584" i="31"/>
  <c r="BH584" i="31" s="1"/>
  <c r="BO584" i="31"/>
  <c r="BB575" i="31"/>
  <c r="BB563" i="31"/>
  <c r="BO560" i="31"/>
  <c r="BE560" i="31"/>
  <c r="BH560" i="31" s="1"/>
  <c r="BB598" i="31"/>
  <c r="BB595" i="31"/>
  <c r="BB586" i="31"/>
  <c r="BB583" i="31"/>
  <c r="BB574" i="31"/>
  <c r="BB571" i="31"/>
  <c r="BB562" i="31"/>
  <c r="BB559" i="31"/>
  <c r="BB540" i="31"/>
  <c r="BB594" i="31"/>
  <c r="BB582" i="31"/>
  <c r="BB570" i="31"/>
  <c r="BB593" i="31"/>
  <c r="BB581" i="31"/>
  <c r="BE578" i="31"/>
  <c r="BH578" i="31" s="1"/>
  <c r="BO578" i="31"/>
  <c r="BB569" i="31"/>
  <c r="BB535" i="31"/>
  <c r="BB565" i="31"/>
  <c r="BE517" i="31"/>
  <c r="BH517" i="31" s="1"/>
  <c r="BO517" i="31"/>
  <c r="BE505" i="31"/>
  <c r="BH505" i="31" s="1"/>
  <c r="BO505" i="31"/>
  <c r="BE591" i="31"/>
  <c r="BH591" i="31" s="1"/>
  <c r="BE561" i="31"/>
  <c r="BH561" i="31" s="1"/>
  <c r="BE511" i="31"/>
  <c r="BH511" i="31" s="1"/>
  <c r="BO511" i="31"/>
  <c r="BO518" i="31"/>
  <c r="BE518" i="31"/>
  <c r="BH518" i="31" s="1"/>
  <c r="BO506" i="31"/>
  <c r="BE506" i="31"/>
  <c r="BH506" i="31" s="1"/>
  <c r="BB493" i="31"/>
  <c r="BE481" i="31"/>
  <c r="BH481" i="31" s="1"/>
  <c r="BO481" i="31"/>
  <c r="BO450" i="31"/>
  <c r="BE450" i="31"/>
  <c r="BH450" i="31" s="1"/>
  <c r="BO432" i="31"/>
  <c r="BE432" i="31"/>
  <c r="BH432" i="31" s="1"/>
  <c r="BO408" i="31"/>
  <c r="BE408" i="31"/>
  <c r="BH408" i="31" s="1"/>
  <c r="BB596" i="31"/>
  <c r="BB584" i="31"/>
  <c r="BB578" i="31"/>
  <c r="BB560" i="31"/>
  <c r="BO548" i="31"/>
  <c r="BE544" i="31"/>
  <c r="BH544" i="31" s="1"/>
  <c r="BE543" i="31"/>
  <c r="BH543" i="31" s="1"/>
  <c r="BO536" i="31"/>
  <c r="BE533" i="31"/>
  <c r="BH533" i="31" s="1"/>
  <c r="BB532" i="31"/>
  <c r="BB515" i="31"/>
  <c r="BB503" i="31"/>
  <c r="BB501" i="31"/>
  <c r="BB492" i="31"/>
  <c r="BB485" i="31"/>
  <c r="BB478" i="31"/>
  <c r="BE475" i="31"/>
  <c r="BH475" i="31" s="1"/>
  <c r="BO475" i="31"/>
  <c r="BO454" i="31"/>
  <c r="BE454" i="31"/>
  <c r="BH454" i="31" s="1"/>
  <c r="BO436" i="31"/>
  <c r="BE436" i="31"/>
  <c r="BH436" i="31" s="1"/>
  <c r="BO412" i="31"/>
  <c r="BE412" i="31"/>
  <c r="BH412" i="31" s="1"/>
  <c r="BO558" i="31"/>
  <c r="BB556" i="31"/>
  <c r="BB545" i="31"/>
  <c r="BO541" i="31"/>
  <c r="BO528" i="31"/>
  <c r="BO526" i="31"/>
  <c r="BE526" i="31"/>
  <c r="BH526" i="31" s="1"/>
  <c r="BB499" i="31"/>
  <c r="BO472" i="31"/>
  <c r="BE472" i="31"/>
  <c r="BH472" i="31" s="1"/>
  <c r="BB449" i="31"/>
  <c r="BB431" i="31"/>
  <c r="BB424" i="31"/>
  <c r="BO406" i="31"/>
  <c r="BE406" i="31"/>
  <c r="BH406" i="31" s="1"/>
  <c r="BB527" i="31"/>
  <c r="BB500" i="31"/>
  <c r="BB456" i="31"/>
  <c r="BB438" i="31"/>
  <c r="BE427" i="31"/>
  <c r="BH427" i="31" s="1"/>
  <c r="BO427" i="31"/>
  <c r="BO420" i="31"/>
  <c r="BE420" i="31"/>
  <c r="BH420" i="31" s="1"/>
  <c r="BE537" i="31"/>
  <c r="BH537" i="31" s="1"/>
  <c r="BB521" i="31"/>
  <c r="BE519" i="31"/>
  <c r="BH519" i="31" s="1"/>
  <c r="BO519" i="31"/>
  <c r="BE516" i="31"/>
  <c r="BH516" i="31" s="1"/>
  <c r="BO516" i="31"/>
  <c r="BB509" i="31"/>
  <c r="BE507" i="31"/>
  <c r="BH507" i="31" s="1"/>
  <c r="BO507" i="31"/>
  <c r="BE504" i="31"/>
  <c r="BH504" i="31" s="1"/>
  <c r="BO504" i="31"/>
  <c r="BB498" i="31"/>
  <c r="BB495" i="31"/>
  <c r="BO486" i="31"/>
  <c r="BE486" i="31"/>
  <c r="BH486" i="31" s="1"/>
  <c r="BO476" i="31"/>
  <c r="BE476" i="31"/>
  <c r="BH476" i="31" s="1"/>
  <c r="BB474" i="31"/>
  <c r="BE463" i="31"/>
  <c r="BH463" i="31" s="1"/>
  <c r="BO463" i="31"/>
  <c r="BO414" i="31"/>
  <c r="BE414" i="31"/>
  <c r="BH414" i="31" s="1"/>
  <c r="BB491" i="31"/>
  <c r="BO468" i="31"/>
  <c r="BE468" i="31"/>
  <c r="BH468" i="31" s="1"/>
  <c r="BE567" i="31"/>
  <c r="BH567" i="31" s="1"/>
  <c r="BB497" i="31"/>
  <c r="BB467" i="31"/>
  <c r="BB460" i="31"/>
  <c r="BE457" i="31"/>
  <c r="BH457" i="31" s="1"/>
  <c r="BO457" i="31"/>
  <c r="BB442" i="31"/>
  <c r="BE439" i="31"/>
  <c r="BH439" i="31" s="1"/>
  <c r="BO439" i="31"/>
  <c r="BO418" i="31"/>
  <c r="BE418" i="31"/>
  <c r="BH418" i="31" s="1"/>
  <c r="BO458" i="31"/>
  <c r="BE458" i="31"/>
  <c r="BH458" i="31" s="1"/>
  <c r="BO440" i="31"/>
  <c r="BE440" i="31"/>
  <c r="BH440" i="31" s="1"/>
  <c r="BE597" i="31"/>
  <c r="BH597" i="31" s="1"/>
  <c r="BE585" i="31"/>
  <c r="BH585" i="31" s="1"/>
  <c r="BE579" i="31"/>
  <c r="BH579" i="31" s="1"/>
  <c r="BE573" i="31"/>
  <c r="BH573" i="31" s="1"/>
  <c r="BE531" i="31"/>
  <c r="BH531" i="31" s="1"/>
  <c r="BB494" i="31"/>
  <c r="BE532" i="31"/>
  <c r="BH532" i="31" s="1"/>
  <c r="BB477" i="31"/>
  <c r="BB459" i="31"/>
  <c r="BB441" i="31"/>
  <c r="BO489" i="31"/>
  <c r="BO488" i="31"/>
  <c r="BO487" i="31"/>
  <c r="BB479" i="31"/>
  <c r="BB471" i="31"/>
  <c r="BO469" i="31"/>
  <c r="BB461" i="31"/>
  <c r="BB453" i="31"/>
  <c r="BO451" i="31"/>
  <c r="BB443" i="31"/>
  <c r="BB435" i="31"/>
  <c r="BO433" i="31"/>
  <c r="BB425" i="31"/>
  <c r="BB422" i="31"/>
  <c r="BB416" i="31"/>
  <c r="BB410" i="31"/>
  <c r="BE520" i="31"/>
  <c r="BH520" i="31" s="1"/>
  <c r="BE514" i="31"/>
  <c r="BH514" i="31" s="1"/>
  <c r="BE508" i="31"/>
  <c r="BH508" i="31" s="1"/>
  <c r="BE502" i="31"/>
  <c r="BH502" i="31" s="1"/>
  <c r="BE496" i="31"/>
  <c r="BH496" i="31" s="1"/>
  <c r="BE490" i="31"/>
  <c r="BH490" i="31" s="1"/>
  <c r="BE484" i="31"/>
  <c r="BH484" i="31" s="1"/>
  <c r="BB483" i="31"/>
  <c r="BE480" i="31"/>
  <c r="BH480" i="31" s="1"/>
  <c r="BB473" i="31"/>
  <c r="BE466" i="31"/>
  <c r="BH466" i="31" s="1"/>
  <c r="BB465" i="31"/>
  <c r="BE462" i="31"/>
  <c r="BH462" i="31" s="1"/>
  <c r="BB455" i="31"/>
  <c r="BE448" i="31"/>
  <c r="BH448" i="31" s="1"/>
  <c r="BB447" i="31"/>
  <c r="BO445" i="31"/>
  <c r="BE444" i="31"/>
  <c r="BH444" i="31" s="1"/>
  <c r="BB437" i="31"/>
  <c r="BE430" i="31"/>
  <c r="BH430" i="31" s="1"/>
  <c r="BB429" i="31"/>
  <c r="BE426" i="31"/>
  <c r="BH426" i="31" s="1"/>
  <c r="BE470" i="31"/>
  <c r="BH470" i="31" s="1"/>
  <c r="BE452" i="31"/>
  <c r="BH452" i="31" s="1"/>
  <c r="BE434" i="31"/>
  <c r="BH434" i="31" s="1"/>
  <c r="BE421" i="31"/>
  <c r="BH421" i="31" s="1"/>
  <c r="BO421" i="31"/>
  <c r="BB419" i="31"/>
  <c r="BE415" i="31"/>
  <c r="BH415" i="31" s="1"/>
  <c r="BO415" i="31"/>
  <c r="BB413" i="31"/>
  <c r="BE409" i="31"/>
  <c r="BH409" i="31" s="1"/>
  <c r="BO409" i="31"/>
  <c r="BB407" i="31"/>
  <c r="BB405" i="31"/>
  <c r="AT21" i="31"/>
  <c r="AT22" i="31"/>
  <c r="AY22" i="31" s="1"/>
  <c r="AT23" i="31"/>
  <c r="AY23" i="31" s="1"/>
  <c r="AT24" i="31"/>
  <c r="AY24" i="31" s="1"/>
  <c r="AT25" i="31"/>
  <c r="AY25" i="31" s="1"/>
  <c r="AT26" i="31"/>
  <c r="AY26" i="31" s="1"/>
  <c r="AT27" i="31"/>
  <c r="AY27" i="31" s="1"/>
  <c r="AT28" i="31"/>
  <c r="AY28" i="31" s="1"/>
  <c r="BB28" i="31" s="1"/>
  <c r="AT29" i="31"/>
  <c r="AY29" i="31" s="1"/>
  <c r="AT30" i="31"/>
  <c r="AY30" i="31" s="1"/>
  <c r="AT31" i="31"/>
  <c r="AY31" i="31" s="1"/>
  <c r="AT32" i="31"/>
  <c r="AY32" i="31" s="1"/>
  <c r="AT33" i="31"/>
  <c r="AY33" i="31" s="1"/>
  <c r="AT34" i="31"/>
  <c r="AY34" i="31" s="1"/>
  <c r="AT35" i="31"/>
  <c r="AY35" i="31" s="1"/>
  <c r="AT36" i="31"/>
  <c r="AY36" i="31" s="1"/>
  <c r="AT37" i="31"/>
  <c r="AY37" i="31" s="1"/>
  <c r="AT38" i="31"/>
  <c r="AY38" i="31" s="1"/>
  <c r="AT39" i="31"/>
  <c r="AY39" i="31" s="1"/>
  <c r="AT40" i="31"/>
  <c r="AY40" i="31" s="1"/>
  <c r="AT41" i="31"/>
  <c r="AY41" i="31" s="1"/>
  <c r="AT42" i="31"/>
  <c r="AY42" i="31" s="1"/>
  <c r="AT43" i="31"/>
  <c r="AY43" i="31" s="1"/>
  <c r="AT44" i="31"/>
  <c r="AY44" i="31" s="1"/>
  <c r="AT45" i="31"/>
  <c r="AY45" i="31" s="1"/>
  <c r="AT46" i="31"/>
  <c r="AY46" i="31" s="1"/>
  <c r="AT47" i="31"/>
  <c r="AY47" i="31" s="1"/>
  <c r="BB47" i="31" s="1"/>
  <c r="AT48" i="31"/>
  <c r="AY48" i="31" s="1"/>
  <c r="AT49" i="31"/>
  <c r="AY49" i="31" s="1"/>
  <c r="AT50" i="31"/>
  <c r="AY50" i="31" s="1"/>
  <c r="BE50" i="31" s="1"/>
  <c r="BH50" i="31" s="1"/>
  <c r="AT51" i="31"/>
  <c r="AY51" i="31" s="1"/>
  <c r="AT52" i="31"/>
  <c r="AY52" i="31" s="1"/>
  <c r="AT53" i="31"/>
  <c r="AY53" i="31" s="1"/>
  <c r="AT54" i="31"/>
  <c r="AY54" i="31" s="1"/>
  <c r="AT55" i="31"/>
  <c r="AY55" i="31" s="1"/>
  <c r="BB55" i="31" s="1"/>
  <c r="AT56" i="31"/>
  <c r="AY56" i="31" s="1"/>
  <c r="AT57" i="31"/>
  <c r="AY57" i="31" s="1"/>
  <c r="AT58" i="31"/>
  <c r="AY58" i="31" s="1"/>
  <c r="AT59" i="31"/>
  <c r="AY59" i="31" s="1"/>
  <c r="AT60" i="31"/>
  <c r="AY60" i="31" s="1"/>
  <c r="AT61" i="31"/>
  <c r="AY61" i="31" s="1"/>
  <c r="AT62" i="31"/>
  <c r="AY62" i="31" s="1"/>
  <c r="AT63" i="31"/>
  <c r="AY63" i="31" s="1"/>
  <c r="AT64" i="31"/>
  <c r="AY64" i="31" s="1"/>
  <c r="AT65" i="31"/>
  <c r="AY65" i="31" s="1"/>
  <c r="AT66" i="31"/>
  <c r="AY66" i="31" s="1"/>
  <c r="AT67" i="31"/>
  <c r="AY67" i="31" s="1"/>
  <c r="AT68" i="31"/>
  <c r="AY68" i="31" s="1"/>
  <c r="AT69" i="31"/>
  <c r="AY69" i="31" s="1"/>
  <c r="AT70" i="31"/>
  <c r="AY70" i="31" s="1"/>
  <c r="AT71" i="31"/>
  <c r="AY71" i="31" s="1"/>
  <c r="AT72" i="31"/>
  <c r="AY72" i="31" s="1"/>
  <c r="AT73" i="31"/>
  <c r="AY73" i="31" s="1"/>
  <c r="AT74" i="31"/>
  <c r="AY74" i="31" s="1"/>
  <c r="AT75" i="31"/>
  <c r="AY75" i="31" s="1"/>
  <c r="AT76" i="31"/>
  <c r="AY76" i="31" s="1"/>
  <c r="AT77" i="31"/>
  <c r="AY77" i="31" s="1"/>
  <c r="BE77" i="31" s="1"/>
  <c r="BH77" i="31" s="1"/>
  <c r="AT78" i="31"/>
  <c r="AY78" i="31" s="1"/>
  <c r="BB78" i="31" s="1"/>
  <c r="AT79" i="31"/>
  <c r="AY79" i="31" s="1"/>
  <c r="AT80" i="31"/>
  <c r="AY80" i="31" s="1"/>
  <c r="AT81" i="31"/>
  <c r="AY81" i="31" s="1"/>
  <c r="AT82" i="31"/>
  <c r="AY82" i="31" s="1"/>
  <c r="AT83" i="31"/>
  <c r="AY83" i="31" s="1"/>
  <c r="AT84" i="31"/>
  <c r="AY84" i="31" s="1"/>
  <c r="BB84" i="31" s="1"/>
  <c r="AT85" i="31"/>
  <c r="AY85" i="31" s="1"/>
  <c r="AT86" i="31"/>
  <c r="AY86" i="31" s="1"/>
  <c r="BB86" i="31" s="1"/>
  <c r="AT87" i="31"/>
  <c r="AY87" i="31" s="1"/>
  <c r="AT88" i="31"/>
  <c r="AY88" i="31" s="1"/>
  <c r="AT89" i="31"/>
  <c r="AY89" i="31" s="1"/>
  <c r="AT90" i="31"/>
  <c r="AY90" i="31" s="1"/>
  <c r="AT91" i="31"/>
  <c r="AY91" i="31" s="1"/>
  <c r="AT92" i="31"/>
  <c r="AY92" i="31" s="1"/>
  <c r="AT93" i="31"/>
  <c r="AY93" i="31" s="1"/>
  <c r="AT94" i="31"/>
  <c r="AY94" i="31" s="1"/>
  <c r="AT95" i="31"/>
  <c r="AY95" i="31" s="1"/>
  <c r="AT96" i="31"/>
  <c r="AY96" i="31" s="1"/>
  <c r="AT97" i="31"/>
  <c r="AY97" i="31" s="1"/>
  <c r="AT98" i="31"/>
  <c r="AY98" i="31" s="1"/>
  <c r="BB98" i="31" s="1"/>
  <c r="AT99" i="31"/>
  <c r="AY99" i="31" s="1"/>
  <c r="AT100" i="31"/>
  <c r="AY100" i="31" s="1"/>
  <c r="AT101" i="31"/>
  <c r="AY101" i="31" s="1"/>
  <c r="BB101" i="31" s="1"/>
  <c r="AT102" i="31"/>
  <c r="AY102" i="31" s="1"/>
  <c r="AT103" i="31"/>
  <c r="AY103" i="31" s="1"/>
  <c r="AT104" i="31"/>
  <c r="AY104" i="31" s="1"/>
  <c r="AT105" i="31"/>
  <c r="AY105" i="31" s="1"/>
  <c r="AT106" i="31"/>
  <c r="AY106" i="31" s="1"/>
  <c r="BB106" i="31" s="1"/>
  <c r="AT107" i="31"/>
  <c r="AY107" i="31" s="1"/>
  <c r="AT108" i="31"/>
  <c r="AY108" i="31" s="1"/>
  <c r="BB108" i="31" s="1"/>
  <c r="AT109" i="31"/>
  <c r="AY109" i="31" s="1"/>
  <c r="AT110" i="31"/>
  <c r="AY110" i="31" s="1"/>
  <c r="AT111" i="31"/>
  <c r="AY111" i="31" s="1"/>
  <c r="AT112" i="31"/>
  <c r="AY112" i="31" s="1"/>
  <c r="AT113" i="31"/>
  <c r="AY113" i="31" s="1"/>
  <c r="BB113" i="31" s="1"/>
  <c r="AT114" i="31"/>
  <c r="AY114" i="31" s="1"/>
  <c r="AT115" i="31"/>
  <c r="AY115" i="31" s="1"/>
  <c r="AT116" i="31"/>
  <c r="AY116" i="31" s="1"/>
  <c r="AT117" i="31"/>
  <c r="AY117" i="31" s="1"/>
  <c r="AT118" i="31"/>
  <c r="AY118" i="31" s="1"/>
  <c r="AT119" i="31"/>
  <c r="AY119" i="31" s="1"/>
  <c r="AT120" i="31"/>
  <c r="AY120" i="31" s="1"/>
  <c r="AT121" i="31"/>
  <c r="AY121" i="31" s="1"/>
  <c r="BB121" i="31" s="1"/>
  <c r="AT122" i="31"/>
  <c r="AY122" i="31" s="1"/>
  <c r="AT123" i="31"/>
  <c r="AY123" i="31" s="1"/>
  <c r="AT124" i="31"/>
  <c r="AY124" i="31" s="1"/>
  <c r="AT125" i="31"/>
  <c r="AY125" i="31" s="1"/>
  <c r="AT126" i="31"/>
  <c r="AY126" i="31" s="1"/>
  <c r="AT127" i="31"/>
  <c r="AY127" i="31" s="1"/>
  <c r="AT128" i="31"/>
  <c r="AY128" i="31" s="1"/>
  <c r="BB128" i="31" s="1"/>
  <c r="AT129" i="31"/>
  <c r="AY129" i="31" s="1"/>
  <c r="AT130" i="31"/>
  <c r="AY130" i="31" s="1"/>
  <c r="AT131" i="31"/>
  <c r="AY131" i="31" s="1"/>
  <c r="BO131" i="31" s="1"/>
  <c r="AT132" i="31"/>
  <c r="AY132" i="31" s="1"/>
  <c r="AT133" i="31"/>
  <c r="AY133" i="31" s="1"/>
  <c r="AT134" i="31"/>
  <c r="AY134" i="31" s="1"/>
  <c r="AT135" i="31"/>
  <c r="AY135" i="31" s="1"/>
  <c r="AT136" i="31"/>
  <c r="AY136" i="31" s="1"/>
  <c r="BB136" i="31" s="1"/>
  <c r="AT137" i="31"/>
  <c r="AY137" i="31" s="1"/>
  <c r="AT138" i="31"/>
  <c r="AY138" i="31" s="1"/>
  <c r="AT139" i="31"/>
  <c r="AY139" i="31" s="1"/>
  <c r="AT140" i="31"/>
  <c r="AY140" i="31" s="1"/>
  <c r="AT141" i="31"/>
  <c r="AY141" i="31" s="1"/>
  <c r="BB141" i="31" s="1"/>
  <c r="AT142" i="31"/>
  <c r="AY142" i="31" s="1"/>
  <c r="AT143" i="31"/>
  <c r="AY143" i="31" s="1"/>
  <c r="AT144" i="31"/>
  <c r="AY144" i="31" s="1"/>
  <c r="BB144" i="31" s="1"/>
  <c r="AT145" i="31"/>
  <c r="AY145" i="31" s="1"/>
  <c r="AT146" i="31"/>
  <c r="AY146" i="31" s="1"/>
  <c r="AT147" i="31"/>
  <c r="AY147" i="31" s="1"/>
  <c r="AT148" i="31"/>
  <c r="AY148" i="31" s="1"/>
  <c r="AT149" i="31"/>
  <c r="AY149" i="31" s="1"/>
  <c r="AT150" i="31"/>
  <c r="AY150" i="31" s="1"/>
  <c r="AT151" i="31"/>
  <c r="AY151" i="31" s="1"/>
  <c r="AT152" i="31"/>
  <c r="AY152" i="31" s="1"/>
  <c r="AT153" i="31"/>
  <c r="AY153" i="31" s="1"/>
  <c r="AT154" i="31"/>
  <c r="AY154" i="31" s="1"/>
  <c r="AT155" i="31"/>
  <c r="AY155" i="31" s="1"/>
  <c r="AT156" i="31"/>
  <c r="AY156" i="31" s="1"/>
  <c r="BB156" i="31" s="1"/>
  <c r="AT157" i="31"/>
  <c r="AY157" i="31" s="1"/>
  <c r="AT158" i="31"/>
  <c r="AY158" i="31" s="1"/>
  <c r="AT159" i="31"/>
  <c r="AY159" i="31" s="1"/>
  <c r="AT160" i="31"/>
  <c r="AY160" i="31" s="1"/>
  <c r="AT161" i="31"/>
  <c r="AY161" i="31" s="1"/>
  <c r="AT162" i="31"/>
  <c r="AY162" i="31" s="1"/>
  <c r="AT163" i="31"/>
  <c r="AY163" i="31" s="1"/>
  <c r="AT164" i="31"/>
  <c r="AY164" i="31" s="1"/>
  <c r="AT165" i="31"/>
  <c r="AY165" i="31" s="1"/>
  <c r="AT166" i="31"/>
  <c r="AY166" i="31" s="1"/>
  <c r="AT167" i="31"/>
  <c r="AY167" i="31" s="1"/>
  <c r="AT168" i="31"/>
  <c r="AY168" i="31" s="1"/>
  <c r="AT169" i="31"/>
  <c r="AY169" i="31" s="1"/>
  <c r="AT170" i="31"/>
  <c r="AY170" i="31" s="1"/>
  <c r="BB170" i="31" s="1"/>
  <c r="AT171" i="31"/>
  <c r="AY171" i="31" s="1"/>
  <c r="AT172" i="31"/>
  <c r="AY172" i="31" s="1"/>
  <c r="AT173" i="31"/>
  <c r="AY173" i="31" s="1"/>
  <c r="AT174" i="31"/>
  <c r="AY174" i="31" s="1"/>
  <c r="AT175" i="31"/>
  <c r="AY175" i="31" s="1"/>
  <c r="AT176" i="31"/>
  <c r="AY176" i="31" s="1"/>
  <c r="BO176" i="31" s="1"/>
  <c r="AT177" i="31"/>
  <c r="AY177" i="31" s="1"/>
  <c r="AT178" i="31"/>
  <c r="AY178" i="31" s="1"/>
  <c r="AT179" i="31"/>
  <c r="AY179" i="31" s="1"/>
  <c r="AT180" i="31"/>
  <c r="AY180" i="31" s="1"/>
  <c r="AT181" i="31"/>
  <c r="AY181" i="31" s="1"/>
  <c r="AT182" i="31"/>
  <c r="AY182" i="31" s="1"/>
  <c r="AT183" i="31"/>
  <c r="AY183" i="31" s="1"/>
  <c r="AT184" i="31"/>
  <c r="AY184" i="31" s="1"/>
  <c r="AT185" i="31"/>
  <c r="AY185" i="31" s="1"/>
  <c r="AT186" i="31"/>
  <c r="AY186" i="31" s="1"/>
  <c r="AT187" i="31"/>
  <c r="AY187" i="31" s="1"/>
  <c r="AT188" i="31"/>
  <c r="AY188" i="31" s="1"/>
  <c r="AT189" i="31"/>
  <c r="AY189" i="31" s="1"/>
  <c r="AT190" i="31"/>
  <c r="AY190" i="31" s="1"/>
  <c r="AT191" i="31"/>
  <c r="AY191" i="31" s="1"/>
  <c r="AT192" i="31"/>
  <c r="AY192" i="31" s="1"/>
  <c r="AT193" i="31"/>
  <c r="AY193" i="31" s="1"/>
  <c r="BB193" i="31" s="1"/>
  <c r="AT194" i="31"/>
  <c r="AY194" i="31" s="1"/>
  <c r="AT195" i="31"/>
  <c r="AY195" i="31" s="1"/>
  <c r="AT196" i="31"/>
  <c r="AY196" i="31" s="1"/>
  <c r="AT197" i="31"/>
  <c r="AY197" i="31" s="1"/>
  <c r="AT198" i="31"/>
  <c r="AY198" i="31" s="1"/>
  <c r="AT199" i="31"/>
  <c r="AY199" i="31" s="1"/>
  <c r="AT200" i="31"/>
  <c r="AY200" i="31" s="1"/>
  <c r="AT201" i="31"/>
  <c r="AY201" i="31" s="1"/>
  <c r="AT202" i="31"/>
  <c r="AY202" i="31" s="1"/>
  <c r="BB202" i="31" s="1"/>
  <c r="AT203" i="31"/>
  <c r="AY203" i="31" s="1"/>
  <c r="AT204" i="31"/>
  <c r="AY204" i="31" s="1"/>
  <c r="AT205" i="31"/>
  <c r="AY205" i="31" s="1"/>
  <c r="AT206" i="31"/>
  <c r="AY206" i="31" s="1"/>
  <c r="AT207" i="31"/>
  <c r="AY207" i="31" s="1"/>
  <c r="AT208" i="31"/>
  <c r="AY208" i="31" s="1"/>
  <c r="BB208" i="31" s="1"/>
  <c r="AT209" i="31"/>
  <c r="AY209" i="31" s="1"/>
  <c r="BB209" i="31" s="1"/>
  <c r="AT210" i="31"/>
  <c r="AY210" i="31" s="1"/>
  <c r="AT211" i="31"/>
  <c r="AY211" i="31" s="1"/>
  <c r="AT212" i="31"/>
  <c r="AY212" i="31" s="1"/>
  <c r="AT213" i="31"/>
  <c r="AY213" i="31" s="1"/>
  <c r="AT214" i="31"/>
  <c r="AY214" i="31" s="1"/>
  <c r="BB214" i="31" s="1"/>
  <c r="AT215" i="31"/>
  <c r="AY215" i="31" s="1"/>
  <c r="AT216" i="31"/>
  <c r="AY216" i="31" s="1"/>
  <c r="AT217" i="31"/>
  <c r="AY217" i="31" s="1"/>
  <c r="AT218" i="31"/>
  <c r="AY218" i="31" s="1"/>
  <c r="BB218" i="31" s="1"/>
  <c r="AT219" i="31"/>
  <c r="AY219" i="31" s="1"/>
  <c r="AT220" i="31"/>
  <c r="AY220" i="31" s="1"/>
  <c r="AT221" i="31"/>
  <c r="AY221" i="31" s="1"/>
  <c r="AT222" i="31"/>
  <c r="AY222" i="31" s="1"/>
  <c r="AT223" i="31"/>
  <c r="AY223" i="31" s="1"/>
  <c r="AT224" i="31"/>
  <c r="AY224" i="31" s="1"/>
  <c r="BB224" i="31" s="1"/>
  <c r="AT225" i="31"/>
  <c r="AY225" i="31" s="1"/>
  <c r="AT226" i="31"/>
  <c r="AY226" i="31" s="1"/>
  <c r="AT227" i="31"/>
  <c r="AY227" i="31" s="1"/>
  <c r="AT228" i="31"/>
  <c r="AY228" i="31" s="1"/>
  <c r="AT229" i="31"/>
  <c r="AY229" i="31" s="1"/>
  <c r="AT230" i="31"/>
  <c r="AY230" i="31" s="1"/>
  <c r="BE230" i="31" s="1"/>
  <c r="BH230" i="31" s="1"/>
  <c r="AT231" i="31"/>
  <c r="AY231" i="31" s="1"/>
  <c r="AT232" i="31"/>
  <c r="AY232" i="31" s="1"/>
  <c r="AT233" i="31"/>
  <c r="AY233" i="31" s="1"/>
  <c r="AT234" i="31"/>
  <c r="AY234" i="31" s="1"/>
  <c r="AT235" i="31"/>
  <c r="AY235" i="31" s="1"/>
  <c r="AT236" i="31"/>
  <c r="AY236" i="31" s="1"/>
  <c r="AT237" i="31"/>
  <c r="AY237" i="31" s="1"/>
  <c r="AT238" i="31"/>
  <c r="AY238" i="31" s="1"/>
  <c r="AT239" i="31"/>
  <c r="AY239" i="31" s="1"/>
  <c r="AT240" i="31"/>
  <c r="AY240" i="31" s="1"/>
  <c r="BB240" i="31" s="1"/>
  <c r="AT241" i="31"/>
  <c r="AY241" i="31" s="1"/>
  <c r="BB241" i="31" s="1"/>
  <c r="AT242" i="31"/>
  <c r="AY242" i="31" s="1"/>
  <c r="AT243" i="31"/>
  <c r="AY243" i="31" s="1"/>
  <c r="AT244" i="31"/>
  <c r="AY244" i="31" s="1"/>
  <c r="AT245" i="31"/>
  <c r="AY245" i="31" s="1"/>
  <c r="AT246" i="31"/>
  <c r="AY246" i="31" s="1"/>
  <c r="AT247" i="31"/>
  <c r="AY247" i="31" s="1"/>
  <c r="BB247" i="31" s="1"/>
  <c r="AT248" i="31"/>
  <c r="AY248" i="31" s="1"/>
  <c r="AT249" i="31"/>
  <c r="AY249" i="31" s="1"/>
  <c r="AT250" i="31"/>
  <c r="AY250" i="31" s="1"/>
  <c r="AT251" i="31"/>
  <c r="AY251" i="31" s="1"/>
  <c r="AT252" i="31"/>
  <c r="AY252" i="31" s="1"/>
  <c r="AT253" i="31"/>
  <c r="AY253" i="31" s="1"/>
  <c r="AT254" i="31"/>
  <c r="AY254" i="31" s="1"/>
  <c r="AT255" i="31"/>
  <c r="AY255" i="31" s="1"/>
  <c r="AT256" i="31"/>
  <c r="AY256" i="31" s="1"/>
  <c r="AT257" i="31"/>
  <c r="AY257" i="31" s="1"/>
  <c r="AT258" i="31"/>
  <c r="AY258" i="31" s="1"/>
  <c r="AT259" i="31"/>
  <c r="AY259" i="31" s="1"/>
  <c r="AT260" i="31"/>
  <c r="AY260" i="31" s="1"/>
  <c r="AT261" i="31"/>
  <c r="AY261" i="31" s="1"/>
  <c r="AT262" i="31"/>
  <c r="AY262" i="31" s="1"/>
  <c r="AT263" i="31"/>
  <c r="AY263" i="31" s="1"/>
  <c r="AT264" i="31"/>
  <c r="AY264" i="31" s="1"/>
  <c r="AT265" i="31"/>
  <c r="AY265" i="31" s="1"/>
  <c r="AT266" i="31"/>
  <c r="AY266" i="31" s="1"/>
  <c r="AT267" i="31"/>
  <c r="AY267" i="31" s="1"/>
  <c r="AT268" i="31"/>
  <c r="AY268" i="31" s="1"/>
  <c r="AT269" i="31"/>
  <c r="AY269" i="31" s="1"/>
  <c r="AT270" i="31"/>
  <c r="AY270" i="31" s="1"/>
  <c r="AT271" i="31"/>
  <c r="AY271" i="31" s="1"/>
  <c r="AT272" i="31"/>
  <c r="AY272" i="31" s="1"/>
  <c r="AT273" i="31"/>
  <c r="AY273" i="31" s="1"/>
  <c r="BB273" i="31" s="1"/>
  <c r="AT274" i="31"/>
  <c r="AY274" i="31" s="1"/>
  <c r="AT275" i="31"/>
  <c r="AY275" i="31" s="1"/>
  <c r="AT276" i="31"/>
  <c r="AY276" i="31" s="1"/>
  <c r="AT277" i="31"/>
  <c r="AY277" i="31" s="1"/>
  <c r="AT278" i="31"/>
  <c r="AY278" i="31" s="1"/>
  <c r="AT279" i="31"/>
  <c r="AY279" i="31" s="1"/>
  <c r="AT280" i="31"/>
  <c r="AY280" i="31" s="1"/>
  <c r="AT281" i="31"/>
  <c r="AY281" i="31" s="1"/>
  <c r="BB281" i="31" s="1"/>
  <c r="AT282" i="31"/>
  <c r="AY282" i="31" s="1"/>
  <c r="AT283" i="31"/>
  <c r="AY283" i="31" s="1"/>
  <c r="AT284" i="31"/>
  <c r="AY284" i="31" s="1"/>
  <c r="AT285" i="31"/>
  <c r="AY285" i="31" s="1"/>
  <c r="BO285" i="31" s="1"/>
  <c r="AT286" i="31"/>
  <c r="AY286" i="31" s="1"/>
  <c r="AT287" i="31"/>
  <c r="AY287" i="31" s="1"/>
  <c r="BB287" i="31" s="1"/>
  <c r="AT288" i="31"/>
  <c r="AY288" i="31" s="1"/>
  <c r="AT289" i="31"/>
  <c r="AY289" i="31" s="1"/>
  <c r="AT290" i="31"/>
  <c r="AY290" i="31" s="1"/>
  <c r="AT291" i="31"/>
  <c r="AY291" i="31" s="1"/>
  <c r="AT292" i="31"/>
  <c r="AY292" i="31" s="1"/>
  <c r="BB292" i="31" s="1"/>
  <c r="AT293" i="31"/>
  <c r="AY293" i="31" s="1"/>
  <c r="AT294" i="31"/>
  <c r="AY294" i="31" s="1"/>
  <c r="AT295" i="31"/>
  <c r="AY295" i="31" s="1"/>
  <c r="AT296" i="31"/>
  <c r="AY296" i="31" s="1"/>
  <c r="AT297" i="31"/>
  <c r="AY297" i="31" s="1"/>
  <c r="AT298" i="31"/>
  <c r="AY298" i="31" s="1"/>
  <c r="AT299" i="31"/>
  <c r="AY299" i="31" s="1"/>
  <c r="BB299" i="31" s="1"/>
  <c r="AT300" i="31"/>
  <c r="AY300" i="31" s="1"/>
  <c r="AT301" i="31"/>
  <c r="AY301" i="31" s="1"/>
  <c r="AT302" i="31"/>
  <c r="AY302" i="31" s="1"/>
  <c r="AT303" i="31"/>
  <c r="AY303" i="31" s="1"/>
  <c r="AT304" i="31"/>
  <c r="AY304" i="31" s="1"/>
  <c r="AT305" i="31"/>
  <c r="AY305" i="31" s="1"/>
  <c r="BB305" i="31" s="1"/>
  <c r="AT306" i="31"/>
  <c r="AY306" i="31" s="1"/>
  <c r="AT307" i="31"/>
  <c r="AY307" i="31" s="1"/>
  <c r="AT308" i="31"/>
  <c r="AY308" i="31" s="1"/>
  <c r="AT309" i="31"/>
  <c r="AY309" i="31" s="1"/>
  <c r="AT310" i="31"/>
  <c r="AY310" i="31" s="1"/>
  <c r="AT311" i="31"/>
  <c r="AY311" i="31" s="1"/>
  <c r="AT312" i="31"/>
  <c r="AY312" i="31" s="1"/>
  <c r="AT313" i="31"/>
  <c r="AY313" i="31" s="1"/>
  <c r="AT314" i="31"/>
  <c r="AY314" i="31" s="1"/>
  <c r="AT315" i="31"/>
  <c r="AY315" i="31" s="1"/>
  <c r="AT316" i="31"/>
  <c r="AY316" i="31" s="1"/>
  <c r="AT317" i="31"/>
  <c r="AY317" i="31" s="1"/>
  <c r="AT318" i="31"/>
  <c r="AY318" i="31" s="1"/>
  <c r="AT319" i="31"/>
  <c r="AY319" i="31" s="1"/>
  <c r="AT320" i="31"/>
  <c r="AY320" i="31" s="1"/>
  <c r="BB320" i="31" s="1"/>
  <c r="AT321" i="31"/>
  <c r="AY321" i="31" s="1"/>
  <c r="AT322" i="31"/>
  <c r="AY322" i="31" s="1"/>
  <c r="AT323" i="31"/>
  <c r="AY323" i="31" s="1"/>
  <c r="AT324" i="31"/>
  <c r="AY324" i="31" s="1"/>
  <c r="AT325" i="31"/>
  <c r="AY325" i="31" s="1"/>
  <c r="AT326" i="31"/>
  <c r="AY326" i="31" s="1"/>
  <c r="BB326" i="31" s="1"/>
  <c r="AT327" i="31"/>
  <c r="AY327" i="31" s="1"/>
  <c r="AT328" i="31"/>
  <c r="AY328" i="31" s="1"/>
  <c r="AT329" i="31"/>
  <c r="AY329" i="31" s="1"/>
  <c r="AT330" i="31"/>
  <c r="AY330" i="31" s="1"/>
  <c r="AT331" i="31"/>
  <c r="AY331" i="31" s="1"/>
  <c r="AT332" i="31"/>
  <c r="AY332" i="31" s="1"/>
  <c r="AT333" i="31"/>
  <c r="AY333" i="31" s="1"/>
  <c r="AT334" i="31"/>
  <c r="AY334" i="31" s="1"/>
  <c r="BB334" i="31" s="1"/>
  <c r="AT335" i="31"/>
  <c r="AY335" i="31" s="1"/>
  <c r="AT336" i="31"/>
  <c r="AY336" i="31" s="1"/>
  <c r="AT337" i="31"/>
  <c r="AY337" i="31" s="1"/>
  <c r="AT338" i="31"/>
  <c r="AY338" i="31" s="1"/>
  <c r="AT339" i="31"/>
  <c r="AY339" i="31" s="1"/>
  <c r="AT340" i="31"/>
  <c r="AY340" i="31" s="1"/>
  <c r="AT341" i="31"/>
  <c r="AY341" i="31" s="1"/>
  <c r="AT342" i="31"/>
  <c r="AY342" i="31" s="1"/>
  <c r="AT343" i="31"/>
  <c r="AY343" i="31" s="1"/>
  <c r="AT344" i="31"/>
  <c r="AY344" i="31" s="1"/>
  <c r="BB344" i="31" s="1"/>
  <c r="AT345" i="31"/>
  <c r="AY345" i="31" s="1"/>
  <c r="AT346" i="31"/>
  <c r="AY346" i="31" s="1"/>
  <c r="BB346" i="31" s="1"/>
  <c r="AT347" i="31"/>
  <c r="AY347" i="31" s="1"/>
  <c r="AT348" i="31"/>
  <c r="AY348" i="31" s="1"/>
  <c r="AT349" i="31"/>
  <c r="AY349" i="31" s="1"/>
  <c r="AT350" i="31"/>
  <c r="AY350" i="31" s="1"/>
  <c r="AT351" i="31"/>
  <c r="AY351" i="31" s="1"/>
  <c r="AT352" i="31"/>
  <c r="AY352" i="31" s="1"/>
  <c r="AT353" i="31"/>
  <c r="AY353" i="31" s="1"/>
  <c r="AT354" i="31"/>
  <c r="AY354" i="31" s="1"/>
  <c r="AT355" i="31"/>
  <c r="AY355" i="31" s="1"/>
  <c r="AT356" i="31"/>
  <c r="AY356" i="31" s="1"/>
  <c r="AT357" i="31"/>
  <c r="AY357" i="31" s="1"/>
  <c r="AT358" i="31"/>
  <c r="AY358" i="31" s="1"/>
  <c r="AT359" i="31"/>
  <c r="AY359" i="31" s="1"/>
  <c r="BB359" i="31" s="1"/>
  <c r="AT360" i="31"/>
  <c r="AY360" i="31" s="1"/>
  <c r="AT361" i="31"/>
  <c r="AY361" i="31" s="1"/>
  <c r="AT362" i="31"/>
  <c r="AY362" i="31" s="1"/>
  <c r="AT363" i="31"/>
  <c r="AY363" i="31" s="1"/>
  <c r="AT364" i="31"/>
  <c r="AY364" i="31" s="1"/>
  <c r="AT365" i="31"/>
  <c r="AY365" i="31" s="1"/>
  <c r="AT366" i="31"/>
  <c r="AY366" i="31" s="1"/>
  <c r="AT367" i="31"/>
  <c r="AY367" i="31" s="1"/>
  <c r="AT368" i="31"/>
  <c r="AY368" i="31" s="1"/>
  <c r="AT369" i="31"/>
  <c r="AY369" i="31" s="1"/>
  <c r="AT370" i="31"/>
  <c r="AY370" i="31" s="1"/>
  <c r="AT371" i="31"/>
  <c r="AY371" i="31" s="1"/>
  <c r="BB371" i="31" s="1"/>
  <c r="AT372" i="31"/>
  <c r="AY372" i="31" s="1"/>
  <c r="AT373" i="31"/>
  <c r="AY373" i="31" s="1"/>
  <c r="AT374" i="31"/>
  <c r="AY374" i="31" s="1"/>
  <c r="AT375" i="31"/>
  <c r="AY375" i="31" s="1"/>
  <c r="BO375" i="31" s="1"/>
  <c r="AT376" i="31"/>
  <c r="AY376" i="31" s="1"/>
  <c r="AT377" i="31"/>
  <c r="AY377" i="31" s="1"/>
  <c r="AT378" i="31"/>
  <c r="AY378" i="31" s="1"/>
  <c r="AT379" i="31"/>
  <c r="AY379" i="31" s="1"/>
  <c r="AT380" i="31"/>
  <c r="AY380" i="31" s="1"/>
  <c r="BB380" i="31" s="1"/>
  <c r="AT381" i="31"/>
  <c r="AY381" i="31" s="1"/>
  <c r="AT382" i="31"/>
  <c r="AY382" i="31" s="1"/>
  <c r="BB382" i="31" s="1"/>
  <c r="AT383" i="31"/>
  <c r="AY383" i="31" s="1"/>
  <c r="AT384" i="31"/>
  <c r="AY384" i="31" s="1"/>
  <c r="AT385" i="31"/>
  <c r="AY385" i="31" s="1"/>
  <c r="AT386" i="31"/>
  <c r="AY386" i="31" s="1"/>
  <c r="AT387" i="31"/>
  <c r="AY387" i="31" s="1"/>
  <c r="AT388" i="31"/>
  <c r="AY388" i="31" s="1"/>
  <c r="AT389" i="31"/>
  <c r="AY389" i="31" s="1"/>
  <c r="AT390" i="31"/>
  <c r="AY390" i="31" s="1"/>
  <c r="AT391" i="31"/>
  <c r="AY391" i="31" s="1"/>
  <c r="BB391" i="31" s="1"/>
  <c r="AT392" i="31"/>
  <c r="AY392" i="31" s="1"/>
  <c r="AT393" i="31"/>
  <c r="AY393" i="31" s="1"/>
  <c r="AT394" i="31"/>
  <c r="AY394" i="31" s="1"/>
  <c r="AT395" i="31"/>
  <c r="AY395" i="31" s="1"/>
  <c r="AT396" i="31"/>
  <c r="AY396" i="31" s="1"/>
  <c r="AT397" i="31"/>
  <c r="AY397" i="31" s="1"/>
  <c r="AT398" i="31"/>
  <c r="AY398" i="31" s="1"/>
  <c r="AT399" i="31"/>
  <c r="AY399" i="31" s="1"/>
  <c r="AT400" i="31"/>
  <c r="AY400" i="31" s="1"/>
  <c r="AT401" i="31"/>
  <c r="AY401" i="31" s="1"/>
  <c r="AT402" i="31"/>
  <c r="AY402" i="31" s="1"/>
  <c r="AT403" i="31"/>
  <c r="AY403" i="31" s="1"/>
  <c r="AT404" i="31"/>
  <c r="AY404" i="31" s="1"/>
  <c r="AY21" i="31"/>
  <c r="BB21" i="31" s="1"/>
  <c r="BE530" i="31" l="1"/>
  <c r="BH530" i="31" s="1"/>
  <c r="BO530" i="31"/>
  <c r="BO549" i="31"/>
  <c r="BE549" i="31"/>
  <c r="BH549" i="31" s="1"/>
  <c r="BO539" i="31"/>
  <c r="BE539" i="31"/>
  <c r="BH539" i="31" s="1"/>
  <c r="BO538" i="31"/>
  <c r="BE538" i="31"/>
  <c r="BH538" i="31" s="1"/>
  <c r="BO555" i="31"/>
  <c r="BE555" i="31"/>
  <c r="BH555" i="31" s="1"/>
  <c r="BO446" i="31"/>
  <c r="BE446" i="31"/>
  <c r="BH446" i="31" s="1"/>
  <c r="BE557" i="31"/>
  <c r="BH557" i="31" s="1"/>
  <c r="BO557" i="31"/>
  <c r="BE411" i="31"/>
  <c r="BH411" i="31" s="1"/>
  <c r="BO411" i="31"/>
  <c r="BE546" i="31"/>
  <c r="BH546" i="31" s="1"/>
  <c r="BO546" i="31"/>
  <c r="BO464" i="31"/>
  <c r="BE464" i="31"/>
  <c r="BH464" i="31" s="1"/>
  <c r="BO453" i="31"/>
  <c r="BE453" i="31"/>
  <c r="BH453" i="31" s="1"/>
  <c r="BE499" i="31"/>
  <c r="BH499" i="31" s="1"/>
  <c r="BO499" i="31"/>
  <c r="BO477" i="31"/>
  <c r="BE477" i="31"/>
  <c r="BH477" i="31" s="1"/>
  <c r="BE407" i="31"/>
  <c r="BH407" i="31" s="1"/>
  <c r="BO407" i="31"/>
  <c r="BE429" i="31"/>
  <c r="BH429" i="31" s="1"/>
  <c r="BO429" i="31"/>
  <c r="BE447" i="31"/>
  <c r="BH447" i="31" s="1"/>
  <c r="BO447" i="31"/>
  <c r="BO410" i="31"/>
  <c r="BE410" i="31"/>
  <c r="BH410" i="31" s="1"/>
  <c r="BO460" i="31"/>
  <c r="BE460" i="31"/>
  <c r="BH460" i="31" s="1"/>
  <c r="BE498" i="31"/>
  <c r="BH498" i="31" s="1"/>
  <c r="BO498" i="31"/>
  <c r="BE509" i="31"/>
  <c r="BH509" i="31" s="1"/>
  <c r="BO509" i="31"/>
  <c r="BE521" i="31"/>
  <c r="BH521" i="31" s="1"/>
  <c r="BO521" i="31"/>
  <c r="BO438" i="31"/>
  <c r="BE438" i="31"/>
  <c r="BH438" i="31" s="1"/>
  <c r="BE492" i="31"/>
  <c r="BH492" i="31" s="1"/>
  <c r="BO492" i="31"/>
  <c r="BE510" i="31"/>
  <c r="BH510" i="31" s="1"/>
  <c r="BO510" i="31"/>
  <c r="BE554" i="31"/>
  <c r="BH554" i="31" s="1"/>
  <c r="BO554" i="31"/>
  <c r="BO569" i="31"/>
  <c r="BE569" i="31"/>
  <c r="BH569" i="31" s="1"/>
  <c r="BO593" i="31"/>
  <c r="BE593" i="31"/>
  <c r="BH593" i="31" s="1"/>
  <c r="BO583" i="31"/>
  <c r="BE583" i="31"/>
  <c r="BH583" i="31" s="1"/>
  <c r="BE575" i="31"/>
  <c r="BH575" i="31" s="1"/>
  <c r="BO575" i="31"/>
  <c r="BE552" i="31"/>
  <c r="BH552" i="31" s="1"/>
  <c r="BO552" i="31"/>
  <c r="BE419" i="31"/>
  <c r="BH419" i="31" s="1"/>
  <c r="BO419" i="31"/>
  <c r="BE459" i="31"/>
  <c r="BH459" i="31" s="1"/>
  <c r="BO459" i="31"/>
  <c r="BE431" i="31"/>
  <c r="BH431" i="31" s="1"/>
  <c r="BO431" i="31"/>
  <c r="BE542" i="31"/>
  <c r="BH542" i="31" s="1"/>
  <c r="BO542" i="31"/>
  <c r="BE594" i="31"/>
  <c r="BH594" i="31" s="1"/>
  <c r="BO594" i="31"/>
  <c r="BE562" i="31"/>
  <c r="BH562" i="31" s="1"/>
  <c r="BO562" i="31"/>
  <c r="BE576" i="31"/>
  <c r="BH576" i="31" s="1"/>
  <c r="BO576" i="31"/>
  <c r="BO580" i="31"/>
  <c r="BE580" i="31"/>
  <c r="BH580" i="31" s="1"/>
  <c r="BE405" i="31"/>
  <c r="BH405" i="31" s="1"/>
  <c r="BO405" i="31"/>
  <c r="BO416" i="31"/>
  <c r="BE416" i="31"/>
  <c r="BH416" i="31" s="1"/>
  <c r="BO442" i="31"/>
  <c r="BE442" i="31"/>
  <c r="BH442" i="31" s="1"/>
  <c r="BO456" i="31"/>
  <c r="BE456" i="31"/>
  <c r="BH456" i="31" s="1"/>
  <c r="BO512" i="31"/>
  <c r="BE512" i="31"/>
  <c r="BH512" i="31" s="1"/>
  <c r="BO478" i="31"/>
  <c r="BE478" i="31"/>
  <c r="BH478" i="31" s="1"/>
  <c r="BE493" i="31"/>
  <c r="BH493" i="31" s="1"/>
  <c r="BO493" i="31"/>
  <c r="BE553" i="31"/>
  <c r="BH553" i="31" s="1"/>
  <c r="BO553" i="31"/>
  <c r="BO572" i="31"/>
  <c r="BE572" i="31"/>
  <c r="BH572" i="31" s="1"/>
  <c r="BO565" i="31"/>
  <c r="BE565" i="31"/>
  <c r="BH565" i="31" s="1"/>
  <c r="BE571" i="31"/>
  <c r="BH571" i="31" s="1"/>
  <c r="BO571" i="31"/>
  <c r="BO599" i="31"/>
  <c r="BE599" i="31"/>
  <c r="BH599" i="31" s="1"/>
  <c r="BE588" i="31"/>
  <c r="BH588" i="31" s="1"/>
  <c r="BO588" i="31"/>
  <c r="BO589" i="31"/>
  <c r="BE589" i="31"/>
  <c r="BH589" i="31" s="1"/>
  <c r="BE566" i="31"/>
  <c r="BH566" i="31" s="1"/>
  <c r="BO566" i="31"/>
  <c r="BO482" i="31"/>
  <c r="BE482" i="31"/>
  <c r="BH482" i="31" s="1"/>
  <c r="BO435" i="31"/>
  <c r="BE435" i="31"/>
  <c r="BH435" i="31" s="1"/>
  <c r="BE467" i="31"/>
  <c r="BH467" i="31" s="1"/>
  <c r="BO467" i="31"/>
  <c r="BO474" i="31"/>
  <c r="BE474" i="31"/>
  <c r="BH474" i="31" s="1"/>
  <c r="BE449" i="31"/>
  <c r="BH449" i="31" s="1"/>
  <c r="BO449" i="31"/>
  <c r="BE523" i="31"/>
  <c r="BH523" i="31" s="1"/>
  <c r="BO523" i="31"/>
  <c r="BE501" i="31"/>
  <c r="BH501" i="31" s="1"/>
  <c r="BO501" i="31"/>
  <c r="BE515" i="31"/>
  <c r="BH515" i="31" s="1"/>
  <c r="BO515" i="31"/>
  <c r="BE590" i="31"/>
  <c r="BH590" i="31" s="1"/>
  <c r="BO590" i="31"/>
  <c r="BE570" i="31"/>
  <c r="BH570" i="31" s="1"/>
  <c r="BO570" i="31"/>
  <c r="BE540" i="31"/>
  <c r="BH540" i="31" s="1"/>
  <c r="BO540" i="31"/>
  <c r="BO586" i="31"/>
  <c r="BE586" i="31"/>
  <c r="BH586" i="31" s="1"/>
  <c r="BE568" i="31"/>
  <c r="BH568" i="31" s="1"/>
  <c r="BO568" i="31"/>
  <c r="BE513" i="31"/>
  <c r="BH513" i="31" s="1"/>
  <c r="BO513" i="31"/>
  <c r="BO428" i="31"/>
  <c r="BE428" i="31"/>
  <c r="BH428" i="31" s="1"/>
  <c r="BE483" i="31"/>
  <c r="BH483" i="31" s="1"/>
  <c r="BO483" i="31"/>
  <c r="BO422" i="31"/>
  <c r="BE422" i="31"/>
  <c r="BH422" i="31" s="1"/>
  <c r="BE491" i="31"/>
  <c r="BH491" i="31" s="1"/>
  <c r="BO491" i="31"/>
  <c r="BE495" i="31"/>
  <c r="BH495" i="31" s="1"/>
  <c r="BO495" i="31"/>
  <c r="BO500" i="31"/>
  <c r="BE500" i="31"/>
  <c r="BH500" i="31" s="1"/>
  <c r="BO424" i="31"/>
  <c r="BE424" i="31"/>
  <c r="BH424" i="31" s="1"/>
  <c r="BE525" i="31"/>
  <c r="BH525" i="31" s="1"/>
  <c r="BO525" i="31"/>
  <c r="BE529" i="31"/>
  <c r="BH529" i="31" s="1"/>
  <c r="BO529" i="31"/>
  <c r="BE547" i="31"/>
  <c r="BH547" i="31" s="1"/>
  <c r="BO547" i="31"/>
  <c r="BE535" i="31"/>
  <c r="BH535" i="31" s="1"/>
  <c r="BO535" i="31"/>
  <c r="BE582" i="31"/>
  <c r="BH582" i="31" s="1"/>
  <c r="BO582" i="31"/>
  <c r="BO559" i="31"/>
  <c r="BE559" i="31"/>
  <c r="BH559" i="31" s="1"/>
  <c r="BO595" i="31"/>
  <c r="BE595" i="31"/>
  <c r="BH595" i="31" s="1"/>
  <c r="BE563" i="31"/>
  <c r="BH563" i="31" s="1"/>
  <c r="BO563" i="31"/>
  <c r="BE587" i="31"/>
  <c r="BH587" i="31" s="1"/>
  <c r="BO587" i="31"/>
  <c r="BE564" i="31"/>
  <c r="BH564" i="31" s="1"/>
  <c r="BO564" i="31"/>
  <c r="BE600" i="31"/>
  <c r="BH600" i="31" s="1"/>
  <c r="BO600" i="31"/>
  <c r="BO577" i="31"/>
  <c r="BE577" i="31"/>
  <c r="BH577" i="31" s="1"/>
  <c r="BE527" i="31"/>
  <c r="BH527" i="31" s="1"/>
  <c r="BO527" i="31"/>
  <c r="BE598" i="31"/>
  <c r="BH598" i="31" s="1"/>
  <c r="BO598" i="31"/>
  <c r="BE413" i="31"/>
  <c r="BH413" i="31" s="1"/>
  <c r="BO413" i="31"/>
  <c r="BE465" i="31"/>
  <c r="BH465" i="31" s="1"/>
  <c r="BO465" i="31"/>
  <c r="BO471" i="31"/>
  <c r="BE471" i="31"/>
  <c r="BH471" i="31" s="1"/>
  <c r="BE441" i="31"/>
  <c r="BH441" i="31" s="1"/>
  <c r="BO441" i="31"/>
  <c r="BO494" i="31"/>
  <c r="BE494" i="31"/>
  <c r="BH494" i="31" s="1"/>
  <c r="BE497" i="31"/>
  <c r="BH497" i="31" s="1"/>
  <c r="BO497" i="31"/>
  <c r="BE485" i="31"/>
  <c r="BH485" i="31" s="1"/>
  <c r="BO485" i="31"/>
  <c r="BE503" i="31"/>
  <c r="BH503" i="31" s="1"/>
  <c r="BO503" i="31"/>
  <c r="BE581" i="31"/>
  <c r="BH581" i="31" s="1"/>
  <c r="BO581" i="31"/>
  <c r="BE574" i="31"/>
  <c r="BH574" i="31" s="1"/>
  <c r="BO574" i="31"/>
  <c r="BE592" i="31"/>
  <c r="BH592" i="31" s="1"/>
  <c r="BO592" i="31"/>
  <c r="BB185" i="31"/>
  <c r="BB200" i="31"/>
  <c r="BO200" i="31"/>
  <c r="BO68" i="31"/>
  <c r="BB68" i="31"/>
  <c r="BE396" i="31"/>
  <c r="BH396" i="31" s="1"/>
  <c r="BB396" i="31"/>
  <c r="BB390" i="31"/>
  <c r="BO378" i="31"/>
  <c r="BB378" i="31"/>
  <c r="BB372" i="31"/>
  <c r="BB354" i="31"/>
  <c r="BB348" i="31"/>
  <c r="BB336" i="31"/>
  <c r="BB330" i="31"/>
  <c r="BO300" i="31"/>
  <c r="BB300" i="31"/>
  <c r="BB294" i="31"/>
  <c r="BB282" i="31"/>
  <c r="BO384" i="31"/>
  <c r="BE384" i="31"/>
  <c r="BH384" i="31" s="1"/>
  <c r="BO41" i="31"/>
  <c r="BB41" i="31"/>
  <c r="BB376" i="31"/>
  <c r="BO376" i="31"/>
  <c r="BB130" i="31"/>
  <c r="BE130" i="31"/>
  <c r="BH130" i="31" s="1"/>
  <c r="BO22" i="31"/>
  <c r="BB22" i="31"/>
  <c r="BB233" i="31"/>
  <c r="BO233" i="31"/>
  <c r="BB149" i="31"/>
  <c r="BB352" i="31"/>
  <c r="BB316" i="31"/>
  <c r="BB256" i="31"/>
  <c r="BE256" i="31"/>
  <c r="BH256" i="31" s="1"/>
  <c r="BB399" i="31"/>
  <c r="BO387" i="31"/>
  <c r="BB387" i="31"/>
  <c r="BB381" i="31"/>
  <c r="BE369" i="31"/>
  <c r="BH369" i="31" s="1"/>
  <c r="BB369" i="31"/>
  <c r="BB363" i="31"/>
  <c r="BE357" i="31"/>
  <c r="BH357" i="31" s="1"/>
  <c r="BB357" i="31"/>
  <c r="BO327" i="31"/>
  <c r="BB327" i="31"/>
  <c r="BO321" i="31"/>
  <c r="BB321" i="31"/>
  <c r="BE309" i="31"/>
  <c r="BH309" i="31" s="1"/>
  <c r="BB309" i="31"/>
  <c r="BB303" i="31"/>
  <c r="BB249" i="31"/>
  <c r="BO249" i="31"/>
  <c r="BB165" i="31"/>
  <c r="BO165" i="31"/>
  <c r="BO402" i="31"/>
  <c r="BE402" i="31"/>
  <c r="BH402" i="31" s="1"/>
  <c r="BE312" i="31"/>
  <c r="BH312" i="31" s="1"/>
  <c r="BO312" i="31"/>
  <c r="BB386" i="31"/>
  <c r="BB266" i="31"/>
  <c r="BB146" i="31"/>
  <c r="BB92" i="31"/>
  <c r="BB361" i="31"/>
  <c r="BO361" i="31"/>
  <c r="BB343" i="31"/>
  <c r="BB313" i="31"/>
  <c r="BO313" i="31"/>
  <c r="BB307" i="31"/>
  <c r="BE307" i="31"/>
  <c r="BH307" i="31" s="1"/>
  <c r="BB97" i="31"/>
  <c r="BB43" i="31"/>
  <c r="BE43" i="31"/>
  <c r="BH43" i="31" s="1"/>
  <c r="BO393" i="31"/>
  <c r="BE393" i="31"/>
  <c r="BH393" i="31" s="1"/>
  <c r="BO339" i="31"/>
  <c r="BE339" i="31"/>
  <c r="BH339" i="31" s="1"/>
  <c r="BB364" i="31"/>
  <c r="BE364" i="31"/>
  <c r="BH364" i="31" s="1"/>
  <c r="BE257" i="31"/>
  <c r="BH257" i="31" s="1"/>
  <c r="BB257" i="31"/>
  <c r="BB173" i="31"/>
  <c r="BE173" i="31"/>
  <c r="BH173" i="31" s="1"/>
  <c r="BB65" i="31"/>
  <c r="BB59" i="31"/>
  <c r="BB402" i="31"/>
  <c r="BB393" i="31"/>
  <c r="BB384" i="31"/>
  <c r="BB375" i="31"/>
  <c r="BB366" i="31"/>
  <c r="BB345" i="31"/>
  <c r="BB339" i="31"/>
  <c r="BB318" i="31"/>
  <c r="BB312" i="31"/>
  <c r="BB291" i="31"/>
  <c r="BB285" i="31"/>
  <c r="BB203" i="31"/>
  <c r="BB50" i="31"/>
  <c r="BE285" i="31"/>
  <c r="BH285" i="31" s="1"/>
  <c r="BB184" i="31"/>
  <c r="BO184" i="31"/>
  <c r="BB379" i="31"/>
  <c r="BO345" i="31"/>
  <c r="BE345" i="31"/>
  <c r="BH345" i="31" s="1"/>
  <c r="BB325" i="31"/>
  <c r="BO291" i="31"/>
  <c r="BE291" i="31"/>
  <c r="BH291" i="31" s="1"/>
  <c r="BE95" i="31"/>
  <c r="BH95" i="31" s="1"/>
  <c r="BB95" i="31"/>
  <c r="BB38" i="31"/>
  <c r="BO230" i="31"/>
  <c r="BE351" i="31"/>
  <c r="BH351" i="31" s="1"/>
  <c r="BB351" i="31"/>
  <c r="BB333" i="31"/>
  <c r="BO315" i="31"/>
  <c r="BB315" i="31"/>
  <c r="BO297" i="31"/>
  <c r="BB297" i="31"/>
  <c r="BB279" i="31"/>
  <c r="BB189" i="31"/>
  <c r="BB135" i="31"/>
  <c r="BB93" i="31"/>
  <c r="BB81" i="31"/>
  <c r="BO81" i="31"/>
  <c r="BB33" i="31"/>
  <c r="BO33" i="31"/>
  <c r="BB27" i="31"/>
  <c r="BO27" i="31"/>
  <c r="BB23" i="31"/>
  <c r="BB331" i="31"/>
  <c r="BO331" i="31"/>
  <c r="BB338" i="31"/>
  <c r="BO338" i="31"/>
  <c r="BO212" i="31"/>
  <c r="BB212" i="31"/>
  <c r="BB104" i="31"/>
  <c r="BB158" i="31"/>
  <c r="BE375" i="31"/>
  <c r="BH375" i="31" s="1"/>
  <c r="BB70" i="31"/>
  <c r="BO70" i="31"/>
  <c r="BB397" i="31"/>
  <c r="BO239" i="31"/>
  <c r="BB239" i="31"/>
  <c r="BB122" i="31"/>
  <c r="BB54" i="31"/>
  <c r="BO320" i="31"/>
  <c r="BE78" i="31"/>
  <c r="BH78" i="31" s="1"/>
  <c r="BB178" i="31"/>
  <c r="BE178" i="31"/>
  <c r="BH178" i="31" s="1"/>
  <c r="BB360" i="31"/>
  <c r="BO342" i="31"/>
  <c r="BB342" i="31"/>
  <c r="BB324" i="31"/>
  <c r="BO306" i="31"/>
  <c r="BB306" i="31"/>
  <c r="BO288" i="31"/>
  <c r="BB288" i="31"/>
  <c r="BB150" i="31"/>
  <c r="BO150" i="31"/>
  <c r="BB230" i="31"/>
  <c r="BO185" i="31"/>
  <c r="BE185" i="31"/>
  <c r="BH185" i="31" s="1"/>
  <c r="BO158" i="31"/>
  <c r="BE158" i="31"/>
  <c r="BH158" i="31" s="1"/>
  <c r="BB398" i="31"/>
  <c r="BB362" i="31"/>
  <c r="BB242" i="31"/>
  <c r="BB186" i="31"/>
  <c r="BO186" i="31"/>
  <c r="BB181" i="31"/>
  <c r="BB164" i="31"/>
  <c r="BB64" i="31"/>
  <c r="BB52" i="31"/>
  <c r="BB36" i="31"/>
  <c r="BE387" i="31"/>
  <c r="BH387" i="31" s="1"/>
  <c r="BE136" i="31"/>
  <c r="BH136" i="31" s="1"/>
  <c r="BB275" i="31"/>
  <c r="BB258" i="31"/>
  <c r="BO258" i="31"/>
  <c r="BB180" i="31"/>
  <c r="BB96" i="31"/>
  <c r="BE96" i="31"/>
  <c r="BH96" i="31" s="1"/>
  <c r="BB74" i="31"/>
  <c r="BB57" i="31"/>
  <c r="BB29" i="31"/>
  <c r="BB374" i="31"/>
  <c r="BB329" i="31"/>
  <c r="BB337" i="31"/>
  <c r="BB404" i="31"/>
  <c r="BB395" i="31"/>
  <c r="BB350" i="31"/>
  <c r="BB323" i="31"/>
  <c r="BB314" i="31"/>
  <c r="BB278" i="31"/>
  <c r="BB244" i="31"/>
  <c r="BB222" i="31"/>
  <c r="BB194" i="31"/>
  <c r="BB183" i="31"/>
  <c r="BB172" i="31"/>
  <c r="BB160" i="31"/>
  <c r="BB132" i="31"/>
  <c r="BO132" i="31"/>
  <c r="BO122" i="31"/>
  <c r="BE122" i="31"/>
  <c r="BH122" i="31" s="1"/>
  <c r="BB110" i="31"/>
  <c r="BB94" i="31"/>
  <c r="BB88" i="31"/>
  <c r="BB82" i="31"/>
  <c r="BO82" i="31"/>
  <c r="BB71" i="31"/>
  <c r="BB60" i="31"/>
  <c r="BB403" i="31"/>
  <c r="BB394" i="31"/>
  <c r="BB385" i="31"/>
  <c r="BB367" i="31"/>
  <c r="BB358" i="31"/>
  <c r="BB349" i="31"/>
  <c r="BB340" i="31"/>
  <c r="BB322" i="31"/>
  <c r="BB304" i="31"/>
  <c r="BB295" i="31"/>
  <c r="BB286" i="31"/>
  <c r="BB277" i="31"/>
  <c r="BB271" i="31"/>
  <c r="BB260" i="31"/>
  <c r="BB255" i="31"/>
  <c r="BB221" i="31"/>
  <c r="BB215" i="31"/>
  <c r="BE215" i="31"/>
  <c r="BH215" i="31" s="1"/>
  <c r="BB210" i="31"/>
  <c r="BB204" i="31"/>
  <c r="BO204" i="31"/>
  <c r="BB199" i="31"/>
  <c r="BB187" i="31"/>
  <c r="BB182" i="31"/>
  <c r="BB176" i="31"/>
  <c r="BB171" i="31"/>
  <c r="BB159" i="31"/>
  <c r="BB154" i="31"/>
  <c r="BO154" i="31"/>
  <c r="BB143" i="31"/>
  <c r="BB137" i="31"/>
  <c r="BB131" i="31"/>
  <c r="BB126" i="31"/>
  <c r="BB115" i="31"/>
  <c r="BB109" i="31"/>
  <c r="BB87" i="31"/>
  <c r="BB53" i="31"/>
  <c r="BB48" i="31"/>
  <c r="BB42" i="31"/>
  <c r="BB37" i="31"/>
  <c r="BB31" i="31"/>
  <c r="BB25" i="31"/>
  <c r="BE288" i="31"/>
  <c r="BH288" i="31" s="1"/>
  <c r="BO240" i="31"/>
  <c r="BB389" i="31"/>
  <c r="BB317" i="31"/>
  <c r="BB308" i="31"/>
  <c r="BB290" i="31"/>
  <c r="BB276" i="31"/>
  <c r="BO276" i="31"/>
  <c r="BB237" i="31"/>
  <c r="BB226" i="31"/>
  <c r="BB198" i="31"/>
  <c r="BB148" i="31"/>
  <c r="BB142" i="31"/>
  <c r="BB125" i="31"/>
  <c r="BB114" i="31"/>
  <c r="BO114" i="31"/>
  <c r="BB75" i="31"/>
  <c r="BB30" i="31"/>
  <c r="BB269" i="31"/>
  <c r="BO269" i="31"/>
  <c r="BB253" i="31"/>
  <c r="BB236" i="31"/>
  <c r="BB219" i="31"/>
  <c r="BB197" i="31"/>
  <c r="BB175" i="31"/>
  <c r="BB147" i="31"/>
  <c r="BB102" i="31"/>
  <c r="BB79" i="31"/>
  <c r="BB63" i="31"/>
  <c r="BB46" i="31"/>
  <c r="BB392" i="31"/>
  <c r="BB302" i="31"/>
  <c r="BB293" i="31"/>
  <c r="BB274" i="31"/>
  <c r="BB268" i="31"/>
  <c r="BB252" i="31"/>
  <c r="BB235" i="31"/>
  <c r="BB207" i="31"/>
  <c r="BB196" i="31"/>
  <c r="BB190" i="31"/>
  <c r="BO190" i="31"/>
  <c r="BB179" i="31"/>
  <c r="BB174" i="31"/>
  <c r="BB168" i="31"/>
  <c r="BE168" i="31"/>
  <c r="BH168" i="31" s="1"/>
  <c r="BB140" i="31"/>
  <c r="BB134" i="31"/>
  <c r="BB129" i="31"/>
  <c r="BB123" i="31"/>
  <c r="BB118" i="31"/>
  <c r="BE118" i="31"/>
  <c r="BH118" i="31" s="1"/>
  <c r="BB112" i="31"/>
  <c r="BB90" i="31"/>
  <c r="BB73" i="31"/>
  <c r="BB62" i="31"/>
  <c r="BB56" i="31"/>
  <c r="BB45" i="31"/>
  <c r="BB40" i="31"/>
  <c r="BB34" i="31"/>
  <c r="BO23" i="31"/>
  <c r="BE23" i="31"/>
  <c r="BH23" i="31" s="1"/>
  <c r="BE131" i="31"/>
  <c r="BH131" i="31" s="1"/>
  <c r="BE249" i="31"/>
  <c r="BH249" i="31" s="1"/>
  <c r="BO77" i="31"/>
  <c r="BB220" i="31"/>
  <c r="BB264" i="31"/>
  <c r="BE203" i="31"/>
  <c r="BH203" i="31" s="1"/>
  <c r="BO203" i="31"/>
  <c r="BB163" i="31"/>
  <c r="BB152" i="31"/>
  <c r="BB107" i="31"/>
  <c r="BB91" i="31"/>
  <c r="BB51" i="31"/>
  <c r="BB35" i="31"/>
  <c r="BO318" i="31"/>
  <c r="BE318" i="31"/>
  <c r="BH318" i="31" s="1"/>
  <c r="BB401" i="31"/>
  <c r="BB383" i="31"/>
  <c r="BB356" i="31"/>
  <c r="BB347" i="31"/>
  <c r="BB263" i="31"/>
  <c r="BB400" i="31"/>
  <c r="BB373" i="31"/>
  <c r="BB355" i="31"/>
  <c r="BB328" i="31"/>
  <c r="BB319" i="31"/>
  <c r="BB310" i="31"/>
  <c r="BB301" i="31"/>
  <c r="BB283" i="31"/>
  <c r="BB267" i="31"/>
  <c r="BB262" i="31"/>
  <c r="BB251" i="31"/>
  <c r="BO251" i="31"/>
  <c r="BB245" i="31"/>
  <c r="BB234" i="31"/>
  <c r="BB229" i="31"/>
  <c r="BB223" i="31"/>
  <c r="BB217" i="31"/>
  <c r="BB206" i="31"/>
  <c r="BB201" i="31"/>
  <c r="BB195" i="31"/>
  <c r="BB167" i="31"/>
  <c r="BB161" i="31"/>
  <c r="BB145" i="31"/>
  <c r="BB139" i="31"/>
  <c r="BB133" i="31"/>
  <c r="BB117" i="31"/>
  <c r="BB111" i="31"/>
  <c r="BB105" i="31"/>
  <c r="BB100" i="31"/>
  <c r="BO100" i="31"/>
  <c r="BO95" i="31"/>
  <c r="BB89" i="31"/>
  <c r="BB83" i="31"/>
  <c r="BB77" i="31"/>
  <c r="BB72" i="31"/>
  <c r="BB67" i="31"/>
  <c r="BB61" i="31"/>
  <c r="BO61" i="31"/>
  <c r="BE321" i="31"/>
  <c r="BH321" i="31" s="1"/>
  <c r="BE200" i="31"/>
  <c r="BH200" i="31" s="1"/>
  <c r="BO50" i="31"/>
  <c r="BB353" i="31"/>
  <c r="BB335" i="31"/>
  <c r="BB248" i="31"/>
  <c r="BB231" i="31"/>
  <c r="BB192" i="31"/>
  <c r="BB153" i="31"/>
  <c r="BB120" i="31"/>
  <c r="BB80" i="31"/>
  <c r="BB69" i="31"/>
  <c r="BB58" i="31"/>
  <c r="BB24" i="31"/>
  <c r="BO366" i="31"/>
  <c r="BE366" i="31"/>
  <c r="BH366" i="31" s="1"/>
  <c r="BB225" i="31"/>
  <c r="BB213" i="31"/>
  <c r="BB191" i="31"/>
  <c r="BB169" i="31"/>
  <c r="BB85" i="31"/>
  <c r="BB365" i="31"/>
  <c r="BB311" i="31"/>
  <c r="BB284" i="31"/>
  <c r="BB246" i="31"/>
  <c r="BB377" i="31"/>
  <c r="BB368" i="31"/>
  <c r="BB341" i="31"/>
  <c r="BB332" i="31"/>
  <c r="BB296" i="31"/>
  <c r="BB272" i="31"/>
  <c r="BB261" i="31"/>
  <c r="BB250" i="31"/>
  <c r="BB228" i="31"/>
  <c r="BB188" i="31"/>
  <c r="BB177" i="31"/>
  <c r="BB166" i="31"/>
  <c r="BB155" i="31"/>
  <c r="BB138" i="31"/>
  <c r="BB127" i="31"/>
  <c r="BB116" i="31"/>
  <c r="BB99" i="31"/>
  <c r="BB66" i="31"/>
  <c r="BB32" i="31"/>
  <c r="BB26" i="31"/>
  <c r="BE176" i="31"/>
  <c r="BH176" i="31" s="1"/>
  <c r="BB388" i="31"/>
  <c r="BB370" i="31"/>
  <c r="BB298" i="31"/>
  <c r="BB289" i="31"/>
  <c r="BB280" i="31"/>
  <c r="BB270" i="31"/>
  <c r="BB265" i="31"/>
  <c r="BB259" i="31"/>
  <c r="BB254" i="31"/>
  <c r="BB243" i="31"/>
  <c r="BB238" i="31"/>
  <c r="BB232" i="31"/>
  <c r="BB227" i="31"/>
  <c r="BB216" i="31"/>
  <c r="BB211" i="31"/>
  <c r="BB205" i="31"/>
  <c r="BB162" i="31"/>
  <c r="BB157" i="31"/>
  <c r="BB151" i="31"/>
  <c r="BB124" i="31"/>
  <c r="BB119" i="31"/>
  <c r="BB103" i="31"/>
  <c r="BB76" i="31"/>
  <c r="BB49" i="31"/>
  <c r="BE361" i="31"/>
  <c r="BH361" i="31" s="1"/>
  <c r="BE33" i="31"/>
  <c r="BH33" i="31" s="1"/>
  <c r="BB44" i="31"/>
  <c r="BB39" i="31"/>
  <c r="BE204" i="31"/>
  <c r="BH204" i="31" s="1"/>
  <c r="BE320" i="31" l="1"/>
  <c r="BH320" i="31" s="1"/>
  <c r="BO307" i="31"/>
  <c r="BE132" i="31"/>
  <c r="BH132" i="31" s="1"/>
  <c r="BO78" i="31"/>
  <c r="BE233" i="31"/>
  <c r="BH233" i="31" s="1"/>
  <c r="BE376" i="31"/>
  <c r="BH376" i="31" s="1"/>
  <c r="BO173" i="31"/>
  <c r="BO178" i="31"/>
  <c r="BE338" i="31"/>
  <c r="BH338" i="31" s="1"/>
  <c r="BE212" i="31"/>
  <c r="BH212" i="31" s="1"/>
  <c r="BE68" i="31"/>
  <c r="BH68" i="31" s="1"/>
  <c r="BO96" i="31"/>
  <c r="BE297" i="31"/>
  <c r="BH297" i="31" s="1"/>
  <c r="BE331" i="31"/>
  <c r="BH331" i="31" s="1"/>
  <c r="BO351" i="31"/>
  <c r="BO396" i="31"/>
  <c r="BE258" i="31"/>
  <c r="BH258" i="31" s="1"/>
  <c r="BO357" i="31"/>
  <c r="BE22" i="31"/>
  <c r="BH22" i="31" s="1"/>
  <c r="BE269" i="31"/>
  <c r="BH269" i="31" s="1"/>
  <c r="BE70" i="31"/>
  <c r="BH70" i="31" s="1"/>
  <c r="BO215" i="31"/>
  <c r="BE378" i="31"/>
  <c r="BH378" i="31" s="1"/>
  <c r="BO136" i="31"/>
  <c r="BE114" i="31"/>
  <c r="BH114" i="31" s="1"/>
  <c r="BO309" i="31"/>
  <c r="BE300" i="31"/>
  <c r="BH300" i="31" s="1"/>
  <c r="BO256" i="31"/>
  <c r="BE150" i="31"/>
  <c r="BH150" i="31" s="1"/>
  <c r="BE27" i="31"/>
  <c r="BH27" i="31" s="1"/>
  <c r="BO43" i="31"/>
  <c r="BE82" i="31"/>
  <c r="BH82" i="31" s="1"/>
  <c r="BE239" i="31"/>
  <c r="BH239" i="31" s="1"/>
  <c r="BE61" i="31"/>
  <c r="BH61" i="31" s="1"/>
  <c r="BE165" i="31"/>
  <c r="BH165" i="31" s="1"/>
  <c r="BE100" i="31"/>
  <c r="BH100" i="31" s="1"/>
  <c r="BE184" i="31"/>
  <c r="BH184" i="31" s="1"/>
  <c r="BE342" i="31"/>
  <c r="BH342" i="31" s="1"/>
  <c r="BO364" i="31"/>
  <c r="BE313" i="31"/>
  <c r="BH313" i="31" s="1"/>
  <c r="BO130" i="31"/>
  <c r="BE315" i="31"/>
  <c r="BH315" i="31" s="1"/>
  <c r="BE240" i="31"/>
  <c r="BH240" i="31" s="1"/>
  <c r="BE306" i="31"/>
  <c r="BH306" i="31" s="1"/>
  <c r="BE154" i="31"/>
  <c r="BH154" i="31" s="1"/>
  <c r="BO257" i="31"/>
  <c r="BE397" i="31"/>
  <c r="BH397" i="31" s="1"/>
  <c r="BO397" i="31"/>
  <c r="BO379" i="31"/>
  <c r="BE379" i="31"/>
  <c r="BH379" i="31" s="1"/>
  <c r="BE59" i="31"/>
  <c r="BH59" i="31" s="1"/>
  <c r="BO59" i="31"/>
  <c r="BO352" i="31"/>
  <c r="BE352" i="31"/>
  <c r="BH352" i="31" s="1"/>
  <c r="BO54" i="31"/>
  <c r="BE54" i="31"/>
  <c r="BH54" i="31" s="1"/>
  <c r="BO266" i="31"/>
  <c r="BE266" i="31"/>
  <c r="BH266" i="31" s="1"/>
  <c r="BO303" i="31"/>
  <c r="BE303" i="31"/>
  <c r="BH303" i="31" s="1"/>
  <c r="BO360" i="31"/>
  <c r="BE360" i="31"/>
  <c r="BH360" i="31" s="1"/>
  <c r="BE38" i="31"/>
  <c r="BH38" i="31" s="1"/>
  <c r="BO38" i="31"/>
  <c r="BO325" i="31"/>
  <c r="BE325" i="31"/>
  <c r="BH325" i="31" s="1"/>
  <c r="BO65" i="31"/>
  <c r="BE65" i="31"/>
  <c r="BH65" i="31" s="1"/>
  <c r="BO92" i="31"/>
  <c r="BE92" i="31"/>
  <c r="BH92" i="31" s="1"/>
  <c r="BO386" i="31"/>
  <c r="BE386" i="31"/>
  <c r="BH386" i="31" s="1"/>
  <c r="BO104" i="31"/>
  <c r="BE104" i="31"/>
  <c r="BH104" i="31" s="1"/>
  <c r="BO399" i="31"/>
  <c r="BE399" i="31"/>
  <c r="BH399" i="31" s="1"/>
  <c r="BO372" i="31"/>
  <c r="BE372" i="31"/>
  <c r="BH372" i="31" s="1"/>
  <c r="BO168" i="31"/>
  <c r="BE81" i="31"/>
  <c r="BH81" i="31" s="1"/>
  <c r="BO369" i="31"/>
  <c r="BO93" i="31"/>
  <c r="BE93" i="31"/>
  <c r="BH93" i="31" s="1"/>
  <c r="BO381" i="31"/>
  <c r="BE381" i="31"/>
  <c r="BH381" i="31" s="1"/>
  <c r="BE149" i="31"/>
  <c r="BH149" i="31" s="1"/>
  <c r="BO149" i="31"/>
  <c r="BO348" i="31"/>
  <c r="BE348" i="31"/>
  <c r="BH348" i="31" s="1"/>
  <c r="BO189" i="31"/>
  <c r="BE189" i="31"/>
  <c r="BH189" i="31" s="1"/>
  <c r="BO294" i="31"/>
  <c r="BE294" i="31"/>
  <c r="BH294" i="31" s="1"/>
  <c r="BO336" i="31"/>
  <c r="BE336" i="31"/>
  <c r="BH336" i="31" s="1"/>
  <c r="BE251" i="31"/>
  <c r="BH251" i="31" s="1"/>
  <c r="BE327" i="31"/>
  <c r="BH327" i="31" s="1"/>
  <c r="BO324" i="31"/>
  <c r="BE324" i="31"/>
  <c r="BH324" i="31" s="1"/>
  <c r="BE279" i="31"/>
  <c r="BH279" i="31" s="1"/>
  <c r="BO279" i="31"/>
  <c r="BE333" i="31"/>
  <c r="BH333" i="31" s="1"/>
  <c r="BO333" i="31"/>
  <c r="BO97" i="31"/>
  <c r="BE97" i="31"/>
  <c r="BH97" i="31" s="1"/>
  <c r="BO343" i="31"/>
  <c r="BE343" i="31"/>
  <c r="BH343" i="31" s="1"/>
  <c r="BE146" i="31"/>
  <c r="BH146" i="31" s="1"/>
  <c r="BO146" i="31"/>
  <c r="BE316" i="31"/>
  <c r="BH316" i="31" s="1"/>
  <c r="BO316" i="31"/>
  <c r="BE41" i="31"/>
  <c r="BH41" i="31" s="1"/>
  <c r="BO135" i="31"/>
  <c r="BE135" i="31"/>
  <c r="BH135" i="31" s="1"/>
  <c r="BO363" i="31"/>
  <c r="BE363" i="31"/>
  <c r="BH363" i="31" s="1"/>
  <c r="BO282" i="31"/>
  <c r="BE282" i="31"/>
  <c r="BH282" i="31" s="1"/>
  <c r="BO330" i="31"/>
  <c r="BE330" i="31"/>
  <c r="BH330" i="31" s="1"/>
  <c r="BO354" i="31"/>
  <c r="BE354" i="31"/>
  <c r="BH354" i="31" s="1"/>
  <c r="BO390" i="31"/>
  <c r="BE390" i="31"/>
  <c r="BH390" i="31" s="1"/>
  <c r="BO49" i="31"/>
  <c r="BE49" i="31"/>
  <c r="BH49" i="31" s="1"/>
  <c r="BO157" i="31"/>
  <c r="BE157" i="31"/>
  <c r="BH157" i="31" s="1"/>
  <c r="BO211" i="31"/>
  <c r="BE211" i="31"/>
  <c r="BH211" i="31" s="1"/>
  <c r="BO232" i="31"/>
  <c r="BE232" i="31"/>
  <c r="BH232" i="31" s="1"/>
  <c r="BO254" i="31"/>
  <c r="BE254" i="31"/>
  <c r="BH254" i="31" s="1"/>
  <c r="BO270" i="31"/>
  <c r="BE270" i="31"/>
  <c r="BH270" i="31" s="1"/>
  <c r="BO298" i="31"/>
  <c r="BE298" i="31"/>
  <c r="BH298" i="31" s="1"/>
  <c r="BE218" i="31"/>
  <c r="BH218" i="31" s="1"/>
  <c r="BO218" i="31"/>
  <c r="BO26" i="31"/>
  <c r="BE26" i="31"/>
  <c r="BH26" i="31" s="1"/>
  <c r="BO99" i="31"/>
  <c r="BE99" i="31"/>
  <c r="BH99" i="31" s="1"/>
  <c r="BO138" i="31"/>
  <c r="BE138" i="31"/>
  <c r="BH138" i="31" s="1"/>
  <c r="BO177" i="31"/>
  <c r="BE177" i="31"/>
  <c r="BH177" i="31" s="1"/>
  <c r="BO250" i="31"/>
  <c r="BE250" i="31"/>
  <c r="BH250" i="31" s="1"/>
  <c r="BO296" i="31"/>
  <c r="BE296" i="31"/>
  <c r="BH296" i="31" s="1"/>
  <c r="BO368" i="31"/>
  <c r="BE368" i="31"/>
  <c r="BH368" i="31" s="1"/>
  <c r="BO246" i="31"/>
  <c r="BE246" i="31"/>
  <c r="BH246" i="31" s="1"/>
  <c r="BO365" i="31"/>
  <c r="BE365" i="31"/>
  <c r="BH365" i="31" s="1"/>
  <c r="BO24" i="31"/>
  <c r="BE24" i="31"/>
  <c r="BH24" i="31" s="1"/>
  <c r="BO80" i="31"/>
  <c r="BE80" i="31"/>
  <c r="BH80" i="31" s="1"/>
  <c r="BO192" i="31"/>
  <c r="BE192" i="31"/>
  <c r="BH192" i="31" s="1"/>
  <c r="BO335" i="31"/>
  <c r="BE335" i="31"/>
  <c r="BH335" i="31" s="1"/>
  <c r="BO128" i="31"/>
  <c r="BE128" i="31"/>
  <c r="BH128" i="31" s="1"/>
  <c r="BO72" i="31"/>
  <c r="BE72" i="31"/>
  <c r="BH72" i="31" s="1"/>
  <c r="BO273" i="31"/>
  <c r="BE273" i="31"/>
  <c r="BH273" i="31" s="1"/>
  <c r="BO359" i="31"/>
  <c r="BE359" i="31"/>
  <c r="BH359" i="31" s="1"/>
  <c r="BO44" i="31"/>
  <c r="BE44" i="31"/>
  <c r="BH44" i="31" s="1"/>
  <c r="BO108" i="31"/>
  <c r="BE108" i="31"/>
  <c r="BH108" i="31" s="1"/>
  <c r="BO241" i="31"/>
  <c r="BE241" i="31"/>
  <c r="BH241" i="31" s="1"/>
  <c r="BO191" i="31"/>
  <c r="BE191" i="31"/>
  <c r="BH191" i="31" s="1"/>
  <c r="BO111" i="31"/>
  <c r="BE111" i="31"/>
  <c r="BH111" i="31" s="1"/>
  <c r="BO139" i="31"/>
  <c r="BE139" i="31"/>
  <c r="BH139" i="31" s="1"/>
  <c r="BO206" i="31"/>
  <c r="BE206" i="31"/>
  <c r="BH206" i="31" s="1"/>
  <c r="BO229" i="31"/>
  <c r="BE229" i="31"/>
  <c r="BH229" i="31" s="1"/>
  <c r="BE283" i="31"/>
  <c r="BH283" i="31" s="1"/>
  <c r="BO283" i="31"/>
  <c r="BO310" i="31"/>
  <c r="BE310" i="31"/>
  <c r="BH310" i="31" s="1"/>
  <c r="BO355" i="31"/>
  <c r="BE355" i="31"/>
  <c r="BH355" i="31" s="1"/>
  <c r="BO356" i="31"/>
  <c r="BE356" i="31"/>
  <c r="BH356" i="31" s="1"/>
  <c r="BO91" i="31"/>
  <c r="BE91" i="31"/>
  <c r="BH91" i="31" s="1"/>
  <c r="BO163" i="31"/>
  <c r="BE163" i="31"/>
  <c r="BH163" i="31" s="1"/>
  <c r="BO220" i="31"/>
  <c r="BE220" i="31"/>
  <c r="BH220" i="31" s="1"/>
  <c r="BO292" i="31"/>
  <c r="BE292" i="31"/>
  <c r="BH292" i="31" s="1"/>
  <c r="BO40" i="31"/>
  <c r="BE40" i="31"/>
  <c r="BH40" i="31" s="1"/>
  <c r="BO62" i="31"/>
  <c r="BE62" i="31"/>
  <c r="BH62" i="31" s="1"/>
  <c r="BE112" i="31"/>
  <c r="BH112" i="31" s="1"/>
  <c r="BO112" i="31"/>
  <c r="BO129" i="31"/>
  <c r="BE129" i="31"/>
  <c r="BH129" i="31" s="1"/>
  <c r="BO235" i="31"/>
  <c r="BE235" i="31"/>
  <c r="BH235" i="31" s="1"/>
  <c r="BO274" i="31"/>
  <c r="BE274" i="31"/>
  <c r="BH274" i="31" s="1"/>
  <c r="BO392" i="31"/>
  <c r="BE392" i="31"/>
  <c r="BH392" i="31" s="1"/>
  <c r="BO30" i="31"/>
  <c r="BE30" i="31"/>
  <c r="BH30" i="31" s="1"/>
  <c r="BO125" i="31"/>
  <c r="BE125" i="31"/>
  <c r="BH125" i="31" s="1"/>
  <c r="BO198" i="31"/>
  <c r="BE198" i="31"/>
  <c r="BH198" i="31" s="1"/>
  <c r="BO317" i="31"/>
  <c r="BE317" i="31"/>
  <c r="BH317" i="31" s="1"/>
  <c r="BE121" i="31"/>
  <c r="BH121" i="31" s="1"/>
  <c r="BO121" i="31"/>
  <c r="BO214" i="31"/>
  <c r="BE214" i="31"/>
  <c r="BH214" i="31" s="1"/>
  <c r="BE186" i="31"/>
  <c r="BH186" i="31" s="1"/>
  <c r="BO334" i="31"/>
  <c r="BE334" i="31"/>
  <c r="BH334" i="31" s="1"/>
  <c r="BO76" i="31"/>
  <c r="BE76" i="31"/>
  <c r="BH76" i="31" s="1"/>
  <c r="BO124" i="31"/>
  <c r="BE124" i="31"/>
  <c r="BH124" i="31" s="1"/>
  <c r="BO162" i="31"/>
  <c r="BE162" i="31"/>
  <c r="BH162" i="31" s="1"/>
  <c r="BO216" i="31"/>
  <c r="BE216" i="31"/>
  <c r="BH216" i="31" s="1"/>
  <c r="BO238" i="31"/>
  <c r="BE238" i="31"/>
  <c r="BH238" i="31" s="1"/>
  <c r="BO259" i="31"/>
  <c r="BE259" i="31"/>
  <c r="BH259" i="31" s="1"/>
  <c r="BO280" i="31"/>
  <c r="BE280" i="31"/>
  <c r="BH280" i="31" s="1"/>
  <c r="BO370" i="31"/>
  <c r="BE370" i="31"/>
  <c r="BH370" i="31" s="1"/>
  <c r="BO47" i="31"/>
  <c r="BE47" i="31"/>
  <c r="BH47" i="31" s="1"/>
  <c r="BO326" i="31"/>
  <c r="BE326" i="31"/>
  <c r="BH326" i="31" s="1"/>
  <c r="BO116" i="31"/>
  <c r="BE116" i="31"/>
  <c r="BH116" i="31" s="1"/>
  <c r="BO155" i="31"/>
  <c r="BE155" i="31"/>
  <c r="BH155" i="31" s="1"/>
  <c r="BO188" i="31"/>
  <c r="BE188" i="31"/>
  <c r="BH188" i="31" s="1"/>
  <c r="BO261" i="31"/>
  <c r="BE261" i="31"/>
  <c r="BH261" i="31" s="1"/>
  <c r="BO332" i="31"/>
  <c r="BE332" i="31"/>
  <c r="BH332" i="31" s="1"/>
  <c r="BO377" i="31"/>
  <c r="BE377" i="31"/>
  <c r="BH377" i="31" s="1"/>
  <c r="BO284" i="31"/>
  <c r="BE284" i="31"/>
  <c r="BH284" i="31" s="1"/>
  <c r="BO170" i="31"/>
  <c r="BE170" i="31"/>
  <c r="BH170" i="31" s="1"/>
  <c r="BO58" i="31"/>
  <c r="BE58" i="31"/>
  <c r="BH58" i="31" s="1"/>
  <c r="BO120" i="31"/>
  <c r="BE120" i="31"/>
  <c r="BH120" i="31" s="1"/>
  <c r="BO231" i="31"/>
  <c r="BE231" i="31"/>
  <c r="BH231" i="31" s="1"/>
  <c r="BO353" i="31"/>
  <c r="BE353" i="31"/>
  <c r="BH353" i="31" s="1"/>
  <c r="BO371" i="31"/>
  <c r="BE371" i="31"/>
  <c r="BH371" i="31" s="1"/>
  <c r="BO167" i="31"/>
  <c r="BE167" i="31"/>
  <c r="BH167" i="31" s="1"/>
  <c r="BO202" i="31"/>
  <c r="BE202" i="31"/>
  <c r="BH202" i="31" s="1"/>
  <c r="BO305" i="31"/>
  <c r="BE305" i="31"/>
  <c r="BH305" i="31" s="1"/>
  <c r="BO63" i="31"/>
  <c r="BE63" i="31"/>
  <c r="BH63" i="31" s="1"/>
  <c r="BO147" i="31"/>
  <c r="BE147" i="31"/>
  <c r="BH147" i="31" s="1"/>
  <c r="BO219" i="31"/>
  <c r="BE219" i="31"/>
  <c r="BH219" i="31" s="1"/>
  <c r="BO141" i="31"/>
  <c r="BE141" i="31"/>
  <c r="BH141" i="31" s="1"/>
  <c r="BO31" i="31"/>
  <c r="BE31" i="31"/>
  <c r="BH31" i="31" s="1"/>
  <c r="BO48" i="31"/>
  <c r="BE48" i="31"/>
  <c r="BH48" i="31" s="1"/>
  <c r="BO109" i="31"/>
  <c r="BE109" i="31"/>
  <c r="BH109" i="31" s="1"/>
  <c r="BO182" i="31"/>
  <c r="BE182" i="31"/>
  <c r="BH182" i="31" s="1"/>
  <c r="BO271" i="31"/>
  <c r="BE271" i="31"/>
  <c r="BH271" i="31" s="1"/>
  <c r="BO295" i="31"/>
  <c r="BE295" i="31"/>
  <c r="BH295" i="31" s="1"/>
  <c r="BE322" i="31"/>
  <c r="BH322" i="31" s="1"/>
  <c r="BO322" i="31"/>
  <c r="BO349" i="31"/>
  <c r="BE349" i="31"/>
  <c r="BH349" i="31" s="1"/>
  <c r="BO385" i="31"/>
  <c r="BE385" i="31"/>
  <c r="BH385" i="31" s="1"/>
  <c r="BO60" i="31"/>
  <c r="BE60" i="31"/>
  <c r="BH60" i="31" s="1"/>
  <c r="BO88" i="31"/>
  <c r="BE88" i="31"/>
  <c r="BH88" i="31" s="1"/>
  <c r="BO172" i="31"/>
  <c r="BE172" i="31"/>
  <c r="BH172" i="31" s="1"/>
  <c r="BO222" i="31"/>
  <c r="BE222" i="31"/>
  <c r="BH222" i="31" s="1"/>
  <c r="BO314" i="31"/>
  <c r="BE314" i="31"/>
  <c r="BH314" i="31" s="1"/>
  <c r="BO395" i="31"/>
  <c r="BE395" i="31"/>
  <c r="BH395" i="31" s="1"/>
  <c r="BO329" i="31"/>
  <c r="BE329" i="31"/>
  <c r="BH329" i="31" s="1"/>
  <c r="BO74" i="31"/>
  <c r="BE74" i="31"/>
  <c r="BH74" i="31" s="1"/>
  <c r="BO52" i="31"/>
  <c r="BE52" i="31"/>
  <c r="BH52" i="31" s="1"/>
  <c r="BO181" i="31"/>
  <c r="BE181" i="31"/>
  <c r="BH181" i="31" s="1"/>
  <c r="BO362" i="31"/>
  <c r="BE362" i="31"/>
  <c r="BH362" i="31" s="1"/>
  <c r="BO28" i="31"/>
  <c r="BE28" i="31"/>
  <c r="BH28" i="31" s="1"/>
  <c r="BO86" i="31"/>
  <c r="BE86" i="31"/>
  <c r="BH86" i="31" s="1"/>
  <c r="BO32" i="31"/>
  <c r="BE32" i="31"/>
  <c r="BH32" i="31" s="1"/>
  <c r="BO213" i="31"/>
  <c r="BE213" i="31"/>
  <c r="BH213" i="31" s="1"/>
  <c r="BO145" i="31"/>
  <c r="BE145" i="31"/>
  <c r="BH145" i="31" s="1"/>
  <c r="BO217" i="31"/>
  <c r="BE217" i="31"/>
  <c r="BH217" i="31" s="1"/>
  <c r="BO262" i="31"/>
  <c r="BE262" i="31"/>
  <c r="BH262" i="31" s="1"/>
  <c r="BO319" i="31"/>
  <c r="BE319" i="31"/>
  <c r="BH319" i="31" s="1"/>
  <c r="BE263" i="31"/>
  <c r="BH263" i="31" s="1"/>
  <c r="BO263" i="31"/>
  <c r="BE107" i="31"/>
  <c r="BH107" i="31" s="1"/>
  <c r="BO107" i="31"/>
  <c r="BO73" i="31"/>
  <c r="BE73" i="31"/>
  <c r="BH73" i="31" s="1"/>
  <c r="BO174" i="31"/>
  <c r="BE174" i="31"/>
  <c r="BH174" i="31" s="1"/>
  <c r="BO252" i="31"/>
  <c r="BE252" i="31"/>
  <c r="BH252" i="31" s="1"/>
  <c r="BO113" i="31"/>
  <c r="BE113" i="31"/>
  <c r="BH113" i="31" s="1"/>
  <c r="BO75" i="31"/>
  <c r="BE75" i="31"/>
  <c r="BH75" i="31" s="1"/>
  <c r="BO290" i="31"/>
  <c r="BE290" i="31"/>
  <c r="BH290" i="31" s="1"/>
  <c r="BO64" i="31"/>
  <c r="BE64" i="31"/>
  <c r="BH64" i="31" s="1"/>
  <c r="BO398" i="31"/>
  <c r="BE398" i="31"/>
  <c r="BH398" i="31" s="1"/>
  <c r="BO119" i="31"/>
  <c r="BE119" i="31"/>
  <c r="BH119" i="31" s="1"/>
  <c r="BO85" i="31"/>
  <c r="BE85" i="31"/>
  <c r="BH85" i="31" s="1"/>
  <c r="BO281" i="31"/>
  <c r="BE281" i="31"/>
  <c r="BH281" i="31" s="1"/>
  <c r="BO247" i="31"/>
  <c r="BE247" i="31"/>
  <c r="BH247" i="31" s="1"/>
  <c r="BO382" i="31"/>
  <c r="BE382" i="31"/>
  <c r="BH382" i="31" s="1"/>
  <c r="BE83" i="31"/>
  <c r="BH83" i="31" s="1"/>
  <c r="BO83" i="31"/>
  <c r="BO117" i="31"/>
  <c r="BE117" i="31"/>
  <c r="BH117" i="31" s="1"/>
  <c r="BO195" i="31"/>
  <c r="BE195" i="31"/>
  <c r="BH195" i="31" s="1"/>
  <c r="BO234" i="31"/>
  <c r="BE234" i="31"/>
  <c r="BH234" i="31" s="1"/>
  <c r="BO373" i="31"/>
  <c r="BE373" i="31"/>
  <c r="BH373" i="31" s="1"/>
  <c r="BO383" i="31"/>
  <c r="BE383" i="31"/>
  <c r="BH383" i="31" s="1"/>
  <c r="BO35" i="31"/>
  <c r="BE35" i="31"/>
  <c r="BH35" i="31" s="1"/>
  <c r="BO224" i="31"/>
  <c r="BE224" i="31"/>
  <c r="BH224" i="31" s="1"/>
  <c r="BO45" i="31"/>
  <c r="BE45" i="31"/>
  <c r="BH45" i="31" s="1"/>
  <c r="BO134" i="31"/>
  <c r="BE134" i="31"/>
  <c r="BH134" i="31" s="1"/>
  <c r="BO196" i="31"/>
  <c r="BE196" i="31"/>
  <c r="BH196" i="31" s="1"/>
  <c r="BO293" i="31"/>
  <c r="BE293" i="31"/>
  <c r="BH293" i="31" s="1"/>
  <c r="BO142" i="31"/>
  <c r="BE142" i="31"/>
  <c r="BH142" i="31" s="1"/>
  <c r="BO226" i="31"/>
  <c r="BE226" i="31"/>
  <c r="BH226" i="31" s="1"/>
  <c r="BO389" i="31"/>
  <c r="BE389" i="31"/>
  <c r="BH389" i="31" s="1"/>
  <c r="BO156" i="31"/>
  <c r="BE156" i="31"/>
  <c r="BH156" i="31" s="1"/>
  <c r="BO137" i="31"/>
  <c r="BE137" i="31"/>
  <c r="BH137" i="31" s="1"/>
  <c r="BO159" i="31"/>
  <c r="BE159" i="31"/>
  <c r="BH159" i="31" s="1"/>
  <c r="BO221" i="31"/>
  <c r="BE221" i="31"/>
  <c r="BH221" i="31" s="1"/>
  <c r="BO299" i="31"/>
  <c r="BE299" i="31"/>
  <c r="BH299" i="31" s="1"/>
  <c r="BO118" i="31"/>
  <c r="BO55" i="31"/>
  <c r="BE55" i="31"/>
  <c r="BH55" i="31" s="1"/>
  <c r="BE103" i="31"/>
  <c r="BH103" i="31" s="1"/>
  <c r="BO103" i="31"/>
  <c r="BO151" i="31"/>
  <c r="BE151" i="31"/>
  <c r="BH151" i="31" s="1"/>
  <c r="BO205" i="31"/>
  <c r="BE205" i="31"/>
  <c r="BH205" i="31" s="1"/>
  <c r="BO227" i="31"/>
  <c r="BE227" i="31"/>
  <c r="BH227" i="31" s="1"/>
  <c r="BO243" i="31"/>
  <c r="BE243" i="31"/>
  <c r="BH243" i="31" s="1"/>
  <c r="BO265" i="31"/>
  <c r="BE265" i="31"/>
  <c r="BH265" i="31" s="1"/>
  <c r="BO289" i="31"/>
  <c r="BE289" i="31"/>
  <c r="BH289" i="31" s="1"/>
  <c r="BO388" i="31"/>
  <c r="BE388" i="31"/>
  <c r="BH388" i="31" s="1"/>
  <c r="BO101" i="31"/>
  <c r="BE101" i="31"/>
  <c r="BH101" i="31" s="1"/>
  <c r="BO380" i="31"/>
  <c r="BE380" i="31"/>
  <c r="BH380" i="31" s="1"/>
  <c r="BO66" i="31"/>
  <c r="BE66" i="31"/>
  <c r="BH66" i="31" s="1"/>
  <c r="BO127" i="31"/>
  <c r="BE127" i="31"/>
  <c r="BH127" i="31" s="1"/>
  <c r="BO166" i="31"/>
  <c r="BE166" i="31"/>
  <c r="BH166" i="31" s="1"/>
  <c r="BO228" i="31"/>
  <c r="BE228" i="31"/>
  <c r="BH228" i="31" s="1"/>
  <c r="BO272" i="31"/>
  <c r="BE272" i="31"/>
  <c r="BH272" i="31" s="1"/>
  <c r="BO341" i="31"/>
  <c r="BE341" i="31"/>
  <c r="BH341" i="31" s="1"/>
  <c r="BO311" i="31"/>
  <c r="BE311" i="31"/>
  <c r="BH311" i="31" s="1"/>
  <c r="BO69" i="31"/>
  <c r="BE69" i="31"/>
  <c r="BH69" i="31" s="1"/>
  <c r="BO153" i="31"/>
  <c r="BE153" i="31"/>
  <c r="BH153" i="31" s="1"/>
  <c r="BO287" i="31"/>
  <c r="BE287" i="31"/>
  <c r="BH287" i="31" s="1"/>
  <c r="BO67" i="31"/>
  <c r="BE67" i="31"/>
  <c r="BH67" i="31" s="1"/>
  <c r="BO208" i="31"/>
  <c r="BE208" i="31"/>
  <c r="BH208" i="31" s="1"/>
  <c r="BO79" i="31"/>
  <c r="BE79" i="31"/>
  <c r="BH79" i="31" s="1"/>
  <c r="BO175" i="31"/>
  <c r="BE175" i="31"/>
  <c r="BH175" i="31" s="1"/>
  <c r="BE236" i="31"/>
  <c r="BH236" i="31" s="1"/>
  <c r="BO236" i="31"/>
  <c r="BO209" i="31"/>
  <c r="BE209" i="31"/>
  <c r="BH209" i="31" s="1"/>
  <c r="BO37" i="31"/>
  <c r="BE37" i="31"/>
  <c r="BH37" i="31" s="1"/>
  <c r="BO53" i="31"/>
  <c r="BE53" i="31"/>
  <c r="BH53" i="31" s="1"/>
  <c r="BE115" i="31"/>
  <c r="BH115" i="31" s="1"/>
  <c r="BO115" i="31"/>
  <c r="BE187" i="31"/>
  <c r="BH187" i="31" s="1"/>
  <c r="BO187" i="31"/>
  <c r="BO210" i="31"/>
  <c r="BE210" i="31"/>
  <c r="BH210" i="31" s="1"/>
  <c r="BO255" i="31"/>
  <c r="BE255" i="31"/>
  <c r="BH255" i="31" s="1"/>
  <c r="BO277" i="31"/>
  <c r="BE277" i="31"/>
  <c r="BH277" i="31" s="1"/>
  <c r="BE304" i="31"/>
  <c r="BH304" i="31" s="1"/>
  <c r="BO304" i="31"/>
  <c r="BO358" i="31"/>
  <c r="BE358" i="31"/>
  <c r="BH358" i="31" s="1"/>
  <c r="BE394" i="31"/>
  <c r="BH394" i="31" s="1"/>
  <c r="BO394" i="31"/>
  <c r="BO71" i="31"/>
  <c r="BE71" i="31"/>
  <c r="BH71" i="31" s="1"/>
  <c r="BO94" i="31"/>
  <c r="BE94" i="31"/>
  <c r="BH94" i="31" s="1"/>
  <c r="BO183" i="31"/>
  <c r="BE183" i="31"/>
  <c r="BH183" i="31" s="1"/>
  <c r="BO244" i="31"/>
  <c r="BE244" i="31"/>
  <c r="BH244" i="31" s="1"/>
  <c r="BO323" i="31"/>
  <c r="BE323" i="31"/>
  <c r="BH323" i="31" s="1"/>
  <c r="BO404" i="31"/>
  <c r="BE404" i="31"/>
  <c r="BH404" i="31" s="1"/>
  <c r="BO374" i="31"/>
  <c r="BE374" i="31"/>
  <c r="BH374" i="31" s="1"/>
  <c r="BE29" i="31"/>
  <c r="BH29" i="31" s="1"/>
  <c r="BO29" i="31"/>
  <c r="BE190" i="31"/>
  <c r="BH190" i="31" s="1"/>
  <c r="BE276" i="31"/>
  <c r="BH276" i="31" s="1"/>
  <c r="BO39" i="31"/>
  <c r="BE39" i="31"/>
  <c r="BH39" i="31" s="1"/>
  <c r="BO144" i="31"/>
  <c r="BE144" i="31"/>
  <c r="BH144" i="31" s="1"/>
  <c r="BO169" i="31"/>
  <c r="BE169" i="31"/>
  <c r="BH169" i="31" s="1"/>
  <c r="BO225" i="31"/>
  <c r="BE225" i="31"/>
  <c r="BH225" i="31" s="1"/>
  <c r="BO248" i="31"/>
  <c r="BE248" i="31"/>
  <c r="BH248" i="31" s="1"/>
  <c r="BO106" i="31"/>
  <c r="BE106" i="31"/>
  <c r="BH106" i="31" s="1"/>
  <c r="BO344" i="31"/>
  <c r="BE344" i="31"/>
  <c r="BH344" i="31" s="1"/>
  <c r="BO89" i="31"/>
  <c r="BE89" i="31"/>
  <c r="BH89" i="31" s="1"/>
  <c r="BO105" i="31"/>
  <c r="BE105" i="31"/>
  <c r="BH105" i="31" s="1"/>
  <c r="BO133" i="31"/>
  <c r="BE133" i="31"/>
  <c r="BH133" i="31" s="1"/>
  <c r="BO161" i="31"/>
  <c r="BE161" i="31"/>
  <c r="BH161" i="31" s="1"/>
  <c r="BO201" i="31"/>
  <c r="BE201" i="31"/>
  <c r="BH201" i="31" s="1"/>
  <c r="BE223" i="31"/>
  <c r="BH223" i="31" s="1"/>
  <c r="BO223" i="31"/>
  <c r="BO245" i="31"/>
  <c r="BE245" i="31"/>
  <c r="BH245" i="31" s="1"/>
  <c r="BO267" i="31"/>
  <c r="BE267" i="31"/>
  <c r="BH267" i="31" s="1"/>
  <c r="BO301" i="31"/>
  <c r="BE301" i="31"/>
  <c r="BH301" i="31" s="1"/>
  <c r="BO328" i="31"/>
  <c r="BE328" i="31"/>
  <c r="BH328" i="31" s="1"/>
  <c r="BO400" i="31"/>
  <c r="BE400" i="31"/>
  <c r="BH400" i="31" s="1"/>
  <c r="BO347" i="31"/>
  <c r="BE347" i="31"/>
  <c r="BH347" i="31" s="1"/>
  <c r="BO401" i="31"/>
  <c r="BE401" i="31"/>
  <c r="BH401" i="31" s="1"/>
  <c r="BO51" i="31"/>
  <c r="BE51" i="31"/>
  <c r="BH51" i="31" s="1"/>
  <c r="BO152" i="31"/>
  <c r="BE152" i="31"/>
  <c r="BH152" i="31" s="1"/>
  <c r="BO264" i="31"/>
  <c r="BE264" i="31"/>
  <c r="BH264" i="31" s="1"/>
  <c r="BO346" i="31"/>
  <c r="BE346" i="31"/>
  <c r="BH346" i="31" s="1"/>
  <c r="BO34" i="31"/>
  <c r="BE34" i="31"/>
  <c r="BH34" i="31" s="1"/>
  <c r="BE56" i="31"/>
  <c r="BH56" i="31" s="1"/>
  <c r="BO56" i="31"/>
  <c r="BO90" i="31"/>
  <c r="BE90" i="31"/>
  <c r="BH90" i="31" s="1"/>
  <c r="BO123" i="31"/>
  <c r="BE123" i="31"/>
  <c r="BH123" i="31" s="1"/>
  <c r="BE179" i="31"/>
  <c r="BH179" i="31" s="1"/>
  <c r="BO179" i="31"/>
  <c r="BO207" i="31"/>
  <c r="BE207" i="31"/>
  <c r="BH207" i="31" s="1"/>
  <c r="BO268" i="31"/>
  <c r="BE268" i="31"/>
  <c r="BH268" i="31" s="1"/>
  <c r="BO302" i="31"/>
  <c r="BE302" i="31"/>
  <c r="BH302" i="31" s="1"/>
  <c r="BO148" i="31"/>
  <c r="BE148" i="31"/>
  <c r="BH148" i="31" s="1"/>
  <c r="BO237" i="31"/>
  <c r="BE237" i="31"/>
  <c r="BH237" i="31" s="1"/>
  <c r="BO308" i="31"/>
  <c r="BE308" i="31"/>
  <c r="BH308" i="31" s="1"/>
  <c r="BO84" i="31"/>
  <c r="BE84" i="31"/>
  <c r="BH84" i="31" s="1"/>
  <c r="BO391" i="31"/>
  <c r="BE391" i="31"/>
  <c r="BH391" i="31" s="1"/>
  <c r="BO143" i="31"/>
  <c r="BE143" i="31"/>
  <c r="BH143" i="31" s="1"/>
  <c r="BO171" i="31"/>
  <c r="BE171" i="31"/>
  <c r="BH171" i="31" s="1"/>
  <c r="BO275" i="31"/>
  <c r="BE275" i="31"/>
  <c r="BH275" i="31" s="1"/>
  <c r="BE140" i="31"/>
  <c r="BH140" i="31" s="1"/>
  <c r="BO140" i="31"/>
  <c r="BO46" i="31"/>
  <c r="BE46" i="31"/>
  <c r="BH46" i="31" s="1"/>
  <c r="BO102" i="31"/>
  <c r="BE102" i="31"/>
  <c r="BH102" i="31" s="1"/>
  <c r="BO197" i="31"/>
  <c r="BE197" i="31"/>
  <c r="BH197" i="31" s="1"/>
  <c r="BO253" i="31"/>
  <c r="BE253" i="31"/>
  <c r="BH253" i="31" s="1"/>
  <c r="BO98" i="31"/>
  <c r="BE98" i="31"/>
  <c r="BH98" i="31" s="1"/>
  <c r="BE193" i="31"/>
  <c r="BH193" i="31" s="1"/>
  <c r="BO193" i="31"/>
  <c r="BO25" i="31"/>
  <c r="BE25" i="31"/>
  <c r="BH25" i="31" s="1"/>
  <c r="BO42" i="31"/>
  <c r="BE42" i="31"/>
  <c r="BH42" i="31" s="1"/>
  <c r="BO87" i="31"/>
  <c r="BE87" i="31"/>
  <c r="BH87" i="31" s="1"/>
  <c r="BO126" i="31"/>
  <c r="BE126" i="31"/>
  <c r="BH126" i="31" s="1"/>
  <c r="BO199" i="31"/>
  <c r="BE199" i="31"/>
  <c r="BH199" i="31" s="1"/>
  <c r="BO260" i="31"/>
  <c r="BE260" i="31"/>
  <c r="BH260" i="31" s="1"/>
  <c r="BO286" i="31"/>
  <c r="BE286" i="31"/>
  <c r="BH286" i="31" s="1"/>
  <c r="BO340" i="31"/>
  <c r="BE340" i="31"/>
  <c r="BH340" i="31" s="1"/>
  <c r="BO367" i="31"/>
  <c r="BE367" i="31"/>
  <c r="BH367" i="31" s="1"/>
  <c r="BE403" i="31"/>
  <c r="BH403" i="31" s="1"/>
  <c r="BO403" i="31"/>
  <c r="BO110" i="31"/>
  <c r="BE110" i="31"/>
  <c r="BH110" i="31" s="1"/>
  <c r="BO160" i="31"/>
  <c r="BE160" i="31"/>
  <c r="BH160" i="31" s="1"/>
  <c r="BO278" i="31"/>
  <c r="BE278" i="31"/>
  <c r="BH278" i="31" s="1"/>
  <c r="BO350" i="31"/>
  <c r="BE350" i="31"/>
  <c r="BH350" i="31" s="1"/>
  <c r="BO337" i="31"/>
  <c r="BE337" i="31"/>
  <c r="BH337" i="31" s="1"/>
  <c r="BO57" i="31"/>
  <c r="BE57" i="31"/>
  <c r="BH57" i="31" s="1"/>
  <c r="BO180" i="31"/>
  <c r="BE180" i="31"/>
  <c r="BH180" i="31" s="1"/>
  <c r="BO36" i="31"/>
  <c r="BE36" i="31"/>
  <c r="BH36" i="31" s="1"/>
  <c r="BO164" i="31"/>
  <c r="BE164" i="31"/>
  <c r="BH164" i="31" s="1"/>
  <c r="BO242" i="31"/>
  <c r="BE242" i="31"/>
  <c r="BH242" i="31" s="1"/>
  <c r="BO194" i="31"/>
  <c r="BE194" i="31"/>
  <c r="BH194" i="31" s="1"/>
  <c r="BE21" i="31"/>
  <c r="BH21" i="31" s="1"/>
  <c r="BO21" i="31"/>
  <c r="N57" i="30" l="1"/>
  <c r="K57" i="30"/>
  <c r="J57" i="30"/>
  <c r="E57" i="30"/>
  <c r="N56" i="30"/>
  <c r="K56" i="30"/>
  <c r="J56" i="30"/>
  <c r="I56" i="30"/>
  <c r="E56" i="30"/>
  <c r="N55" i="30"/>
  <c r="K55" i="30"/>
  <c r="J55" i="30"/>
  <c r="I55" i="30"/>
  <c r="E55" i="30"/>
  <c r="N54" i="30"/>
  <c r="K54" i="30"/>
  <c r="J54" i="30"/>
  <c r="I54" i="30"/>
  <c r="E54" i="30"/>
  <c r="N53" i="30"/>
  <c r="K53" i="30"/>
  <c r="J53" i="30"/>
  <c r="I53" i="30"/>
  <c r="E53" i="30"/>
  <c r="N52" i="30"/>
  <c r="K52" i="30"/>
  <c r="J52" i="30"/>
  <c r="I52" i="30"/>
  <c r="E52" i="30"/>
  <c r="N51" i="30"/>
  <c r="K51" i="30"/>
  <c r="J51" i="30"/>
  <c r="I51" i="30"/>
  <c r="E51" i="30"/>
  <c r="V50" i="30"/>
  <c r="U50" i="30"/>
  <c r="T50" i="30"/>
  <c r="N50" i="30"/>
  <c r="K50" i="30"/>
  <c r="J50" i="30"/>
  <c r="I50" i="30"/>
  <c r="E50" i="30"/>
  <c r="N49" i="30"/>
  <c r="K49" i="30"/>
  <c r="J49" i="30"/>
  <c r="I49" i="30"/>
  <c r="E49" i="30"/>
  <c r="N48" i="30"/>
  <c r="K48" i="30"/>
  <c r="J48" i="30"/>
  <c r="I48" i="30"/>
  <c r="E48" i="30"/>
  <c r="N47" i="30"/>
  <c r="K47" i="30"/>
  <c r="J47" i="30"/>
  <c r="I47" i="30"/>
  <c r="E47" i="30"/>
  <c r="N46" i="30"/>
  <c r="K46" i="30"/>
  <c r="J46" i="30"/>
  <c r="I46" i="30"/>
  <c r="E46" i="30"/>
  <c r="N45" i="30"/>
  <c r="K45" i="30"/>
  <c r="J45" i="30"/>
  <c r="I45" i="30"/>
  <c r="E45" i="30"/>
  <c r="N44" i="30"/>
  <c r="K44" i="30"/>
  <c r="J44" i="30"/>
  <c r="I44" i="30"/>
  <c r="E44" i="30"/>
  <c r="N43" i="30"/>
  <c r="K43" i="30"/>
  <c r="J43" i="30"/>
  <c r="I43" i="30"/>
  <c r="E43" i="30"/>
  <c r="Z42" i="30"/>
  <c r="N42" i="30"/>
  <c r="K42" i="30"/>
  <c r="J42" i="30"/>
  <c r="I42" i="30"/>
  <c r="E42" i="30"/>
  <c r="Z41" i="30"/>
  <c r="N41" i="30"/>
  <c r="K41" i="30"/>
  <c r="J41" i="30"/>
  <c r="I41" i="30"/>
  <c r="E41" i="30"/>
  <c r="Z40" i="30"/>
  <c r="N40" i="30"/>
  <c r="K40" i="30"/>
  <c r="J40" i="30"/>
  <c r="I40" i="30"/>
  <c r="E40" i="30"/>
  <c r="Z39" i="30"/>
  <c r="N39" i="30"/>
  <c r="K39" i="30"/>
  <c r="J39" i="30"/>
  <c r="I39" i="30"/>
  <c r="E39" i="30"/>
  <c r="Z38" i="30"/>
  <c r="P38" i="30"/>
  <c r="N38" i="30"/>
  <c r="M38" i="30"/>
  <c r="M39" i="30" s="1"/>
  <c r="M40" i="30" s="1"/>
  <c r="M41" i="30" s="1"/>
  <c r="M42" i="30" s="1"/>
  <c r="M43" i="30" s="1"/>
  <c r="M44" i="30" s="1"/>
  <c r="M45" i="30" s="1"/>
  <c r="M46" i="30" s="1"/>
  <c r="M47" i="30" s="1"/>
  <c r="M48" i="30" s="1"/>
  <c r="M49" i="30" s="1"/>
  <c r="M50" i="30" s="1"/>
  <c r="M51" i="30" s="1"/>
  <c r="M52" i="30" s="1"/>
  <c r="M53" i="30" s="1"/>
  <c r="M54" i="30" s="1"/>
  <c r="M55" i="30" s="1"/>
  <c r="M56" i="30" s="1"/>
  <c r="M57" i="30" s="1"/>
  <c r="L38" i="30"/>
  <c r="L39" i="30" s="1"/>
  <c r="L40" i="30" s="1"/>
  <c r="L41" i="30" s="1"/>
  <c r="L42" i="30" s="1"/>
  <c r="L43" i="30" s="1"/>
  <c r="L44" i="30" s="1"/>
  <c r="L45" i="30" s="1"/>
  <c r="L46" i="30" s="1"/>
  <c r="L47" i="30" s="1"/>
  <c r="L48" i="30" s="1"/>
  <c r="L49" i="30" s="1"/>
  <c r="L50" i="30" s="1"/>
  <c r="L51" i="30" s="1"/>
  <c r="L52" i="30" s="1"/>
  <c r="L53" i="30" s="1"/>
  <c r="L54" i="30" s="1"/>
  <c r="L55" i="30" s="1"/>
  <c r="L56" i="30" s="1"/>
  <c r="L57" i="30" s="1"/>
  <c r="K38" i="30"/>
  <c r="J38" i="30"/>
  <c r="I38" i="30"/>
  <c r="E38" i="30"/>
  <c r="Z37" i="30"/>
  <c r="P37" i="30"/>
  <c r="N37" i="30"/>
  <c r="M37" i="30"/>
  <c r="L37" i="30"/>
  <c r="K37" i="30"/>
  <c r="J37" i="30"/>
  <c r="I37" i="30"/>
  <c r="E37" i="30"/>
  <c r="Z36" i="30"/>
  <c r="P36" i="30"/>
  <c r="N36" i="30"/>
  <c r="M36" i="30"/>
  <c r="L36" i="30"/>
  <c r="K36" i="30"/>
  <c r="J36" i="30"/>
  <c r="I36" i="30"/>
  <c r="E36" i="30"/>
  <c r="Z35" i="30"/>
  <c r="P35" i="30"/>
  <c r="N35" i="30"/>
  <c r="M35" i="30"/>
  <c r="L35" i="30"/>
  <c r="K35" i="30"/>
  <c r="J35" i="30"/>
  <c r="I35" i="30"/>
  <c r="E35" i="30"/>
  <c r="P34" i="30"/>
  <c r="N34" i="30"/>
  <c r="M34" i="30"/>
  <c r="L34" i="30"/>
  <c r="K34" i="30"/>
  <c r="J34" i="30"/>
  <c r="I34" i="30"/>
  <c r="E34" i="30"/>
  <c r="P33" i="30"/>
  <c r="N33" i="30"/>
  <c r="M33" i="30"/>
  <c r="L33" i="30"/>
  <c r="K33" i="30"/>
  <c r="J33" i="30"/>
  <c r="I33" i="30"/>
  <c r="E33" i="30"/>
  <c r="P32" i="30"/>
  <c r="N32" i="30"/>
  <c r="M32" i="30"/>
  <c r="L32" i="30"/>
  <c r="K32" i="30"/>
  <c r="J32" i="30"/>
  <c r="I32" i="30"/>
  <c r="E32" i="30"/>
  <c r="P31" i="30"/>
  <c r="N31" i="30"/>
  <c r="M31" i="30"/>
  <c r="L31" i="30"/>
  <c r="K31" i="30"/>
  <c r="J31" i="30"/>
  <c r="I31" i="30"/>
  <c r="E31" i="30"/>
  <c r="Z30" i="30"/>
  <c r="R30" i="30"/>
  <c r="P30" i="30"/>
  <c r="N30" i="30"/>
  <c r="M30" i="30"/>
  <c r="L30" i="30"/>
  <c r="K30" i="30"/>
  <c r="J30" i="30"/>
  <c r="I30" i="30"/>
  <c r="E30" i="30"/>
  <c r="Z29" i="30"/>
  <c r="P29" i="30"/>
  <c r="N29" i="30"/>
  <c r="M29" i="30"/>
  <c r="L29" i="30"/>
  <c r="K29" i="30"/>
  <c r="J29" i="30"/>
  <c r="I29" i="30"/>
  <c r="E29" i="30"/>
  <c r="Z28" i="30"/>
  <c r="R28" i="30"/>
  <c r="P28" i="30"/>
  <c r="N28" i="30"/>
  <c r="M28" i="30"/>
  <c r="L28" i="30"/>
  <c r="K28" i="30"/>
  <c r="J28" i="30"/>
  <c r="I28" i="30"/>
  <c r="E28" i="30"/>
  <c r="Z27" i="30"/>
  <c r="P27" i="30"/>
  <c r="N27" i="30"/>
  <c r="M27" i="30"/>
  <c r="L27" i="30"/>
  <c r="K27" i="30"/>
  <c r="J27" i="30"/>
  <c r="I27" i="30"/>
  <c r="E27" i="30"/>
  <c r="Z26" i="30"/>
  <c r="R26" i="30"/>
  <c r="P26" i="30"/>
  <c r="N26" i="30"/>
  <c r="M26" i="30"/>
  <c r="L26" i="30"/>
  <c r="K26" i="30"/>
  <c r="J26" i="30"/>
  <c r="I26" i="30"/>
  <c r="E26" i="30"/>
  <c r="Z25" i="30"/>
  <c r="P25" i="30"/>
  <c r="N25" i="30"/>
  <c r="M25" i="30"/>
  <c r="L25" i="30"/>
  <c r="K25" i="30"/>
  <c r="J25" i="30"/>
  <c r="I25" i="30"/>
  <c r="E25" i="30"/>
  <c r="Z24" i="30"/>
  <c r="R24" i="30"/>
  <c r="P24" i="30"/>
  <c r="N24" i="30"/>
  <c r="M24" i="30"/>
  <c r="L24" i="30"/>
  <c r="K24" i="30"/>
  <c r="J24" i="30"/>
  <c r="I24" i="30"/>
  <c r="E24" i="30"/>
  <c r="P23" i="30"/>
  <c r="N23" i="30"/>
  <c r="M23" i="30"/>
  <c r="L23" i="30"/>
  <c r="K23" i="30"/>
  <c r="J23" i="30"/>
  <c r="I23" i="30"/>
  <c r="E23" i="30"/>
  <c r="R22" i="30"/>
  <c r="P22" i="30"/>
  <c r="N22" i="30"/>
  <c r="M22" i="30"/>
  <c r="L22" i="30"/>
  <c r="K22" i="30"/>
  <c r="J22" i="30"/>
  <c r="I22" i="30"/>
  <c r="E22" i="30"/>
  <c r="P21" i="30"/>
  <c r="N21" i="30"/>
  <c r="M21" i="30"/>
  <c r="L21" i="30"/>
  <c r="K21" i="30"/>
  <c r="J21" i="30"/>
  <c r="I21" i="30"/>
  <c r="E21" i="30"/>
  <c r="P20" i="30"/>
  <c r="N20" i="30"/>
  <c r="M20" i="30"/>
  <c r="L20" i="30"/>
  <c r="K20" i="30"/>
  <c r="J20" i="30"/>
  <c r="I20" i="30"/>
  <c r="E20" i="30"/>
  <c r="P19" i="30"/>
  <c r="N19" i="30"/>
  <c r="M19" i="30"/>
  <c r="L19" i="30"/>
  <c r="K19" i="30"/>
  <c r="J19" i="30"/>
  <c r="I19" i="30"/>
  <c r="E19" i="30"/>
  <c r="AA18" i="30"/>
  <c r="Z18" i="30"/>
  <c r="AA20" i="30" s="1"/>
  <c r="P18" i="30"/>
  <c r="N18" i="30"/>
  <c r="M18" i="30"/>
  <c r="L18" i="30"/>
  <c r="K18" i="30"/>
  <c r="J18" i="30"/>
  <c r="I18" i="30"/>
  <c r="E18" i="30"/>
  <c r="P17" i="30"/>
  <c r="N17" i="30"/>
  <c r="M17" i="30"/>
  <c r="L17" i="30"/>
  <c r="K17" i="30"/>
  <c r="J17" i="30"/>
  <c r="I17" i="30"/>
  <c r="E17" i="30"/>
  <c r="R16" i="30"/>
  <c r="P16" i="30"/>
  <c r="N16" i="30"/>
  <c r="M16" i="30"/>
  <c r="L16" i="30"/>
  <c r="K16" i="30"/>
  <c r="J16" i="30"/>
  <c r="I16" i="30"/>
  <c r="E16" i="30"/>
  <c r="P15" i="30"/>
  <c r="N15" i="30"/>
  <c r="M15" i="30"/>
  <c r="L15" i="30"/>
  <c r="K15" i="30"/>
  <c r="J15" i="30"/>
  <c r="I15" i="30"/>
  <c r="E15" i="30"/>
  <c r="P14" i="30"/>
  <c r="N14" i="30"/>
  <c r="M14" i="30"/>
  <c r="L14" i="30"/>
  <c r="K14" i="30"/>
  <c r="J14" i="30"/>
  <c r="I14" i="30"/>
  <c r="E14" i="30"/>
  <c r="P13" i="30"/>
  <c r="N13" i="30"/>
  <c r="M13" i="30"/>
  <c r="L13" i="30"/>
  <c r="K13" i="30"/>
  <c r="J13" i="30"/>
  <c r="I13" i="30"/>
  <c r="E13" i="30"/>
  <c r="P12" i="30"/>
  <c r="N12" i="30"/>
  <c r="M12" i="30"/>
  <c r="L12" i="30"/>
  <c r="K12" i="30"/>
  <c r="J12" i="30"/>
  <c r="I12" i="30"/>
  <c r="E12" i="30"/>
  <c r="P11" i="30"/>
  <c r="N11" i="30"/>
  <c r="M11" i="30"/>
  <c r="L11" i="30"/>
  <c r="K11" i="30"/>
  <c r="J11" i="30"/>
  <c r="I11" i="30"/>
  <c r="E11" i="30"/>
  <c r="P10" i="30"/>
  <c r="N10" i="30"/>
  <c r="M10" i="30"/>
  <c r="L10" i="30"/>
  <c r="K10" i="30"/>
  <c r="J10" i="30"/>
  <c r="I10" i="30"/>
  <c r="E10" i="30"/>
  <c r="AA9" i="30"/>
  <c r="Z9" i="30"/>
  <c r="AA11" i="30" s="1"/>
  <c r="R9" i="30"/>
  <c r="P9" i="30"/>
  <c r="N9" i="30"/>
  <c r="M9" i="30"/>
  <c r="L9" i="30"/>
  <c r="K9" i="30"/>
  <c r="J9" i="30"/>
  <c r="E9" i="30"/>
  <c r="N8" i="30"/>
  <c r="M8" i="30"/>
  <c r="L8" i="30"/>
  <c r="K8" i="30"/>
  <c r="J8" i="30"/>
  <c r="E8" i="30"/>
  <c r="U2" i="30"/>
  <c r="R29" i="30" s="1"/>
  <c r="T2" i="30"/>
  <c r="Q27" i="30" s="1"/>
  <c r="Q2" i="30"/>
  <c r="U22" i="30" s="1"/>
  <c r="U9" i="30" l="1"/>
  <c r="U16" i="30"/>
  <c r="U26" i="30"/>
  <c r="U30" i="30"/>
  <c r="R11" i="30"/>
  <c r="U11" i="30" s="1"/>
  <c r="R14" i="30"/>
  <c r="U14" i="30" s="1"/>
  <c r="Q17" i="30"/>
  <c r="Q21" i="30"/>
  <c r="T21" i="30" s="1"/>
  <c r="V21" i="30" s="1"/>
  <c r="Q11" i="30"/>
  <c r="T11" i="30" s="1"/>
  <c r="Q14" i="30"/>
  <c r="S14" i="30" s="1"/>
  <c r="U24" i="30"/>
  <c r="U28" i="30"/>
  <c r="U29" i="30"/>
  <c r="Q13" i="30"/>
  <c r="S13" i="30" s="1"/>
  <c r="R17" i="30"/>
  <c r="U17" i="30" s="1"/>
  <c r="Q19" i="30"/>
  <c r="T19" i="30" s="1"/>
  <c r="V19" i="30" s="1"/>
  <c r="R21" i="30"/>
  <c r="U21" i="30" s="1"/>
  <c r="R23" i="30"/>
  <c r="U23" i="30" s="1"/>
  <c r="Q9" i="30"/>
  <c r="S9" i="30" s="1"/>
  <c r="R10" i="30"/>
  <c r="U10" i="30" s="1"/>
  <c r="R13" i="30"/>
  <c r="U13" i="30" s="1"/>
  <c r="Q16" i="30"/>
  <c r="T16" i="30" s="1"/>
  <c r="V16" i="30" s="1"/>
  <c r="R19" i="30"/>
  <c r="U19" i="30" s="1"/>
  <c r="Q22" i="30"/>
  <c r="Q24" i="30"/>
  <c r="T24" i="30" s="1"/>
  <c r="Q26" i="30"/>
  <c r="T26" i="30" s="1"/>
  <c r="V26" i="30" s="1"/>
  <c r="Q28" i="30"/>
  <c r="T28" i="30" s="1"/>
  <c r="Q30" i="30"/>
  <c r="S30" i="30" s="1"/>
  <c r="T27" i="30"/>
  <c r="V11" i="30"/>
  <c r="S11" i="30"/>
  <c r="T13" i="30"/>
  <c r="V13" i="30" s="1"/>
  <c r="T9" i="30"/>
  <c r="V9" i="30" s="1"/>
  <c r="Q15" i="30"/>
  <c r="Q18" i="30"/>
  <c r="Q20" i="30"/>
  <c r="Q25" i="30"/>
  <c r="Q29" i="30"/>
  <c r="Q10" i="30"/>
  <c r="R12" i="30"/>
  <c r="U12" i="30" s="1"/>
  <c r="T14" i="30"/>
  <c r="V14" i="30" s="1"/>
  <c r="R15" i="30"/>
  <c r="U15" i="30" s="1"/>
  <c r="T17" i="30"/>
  <c r="V17" i="30" s="1"/>
  <c r="R18" i="30"/>
  <c r="U18" i="30" s="1"/>
  <c r="R20" i="30"/>
  <c r="U20" i="30" s="1"/>
  <c r="Q23" i="30"/>
  <c r="R25" i="30"/>
  <c r="U25" i="30" s="1"/>
  <c r="R27" i="30"/>
  <c r="U27" i="30" s="1"/>
  <c r="S16" i="30"/>
  <c r="S24" i="30"/>
  <c r="S26" i="30"/>
  <c r="Q12" i="30"/>
  <c r="V28" i="30" l="1"/>
  <c r="S17" i="30"/>
  <c r="T30" i="30"/>
  <c r="V30" i="30" s="1"/>
  <c r="S19" i="30"/>
  <c r="S28" i="30"/>
  <c r="S22" i="30"/>
  <c r="T22" i="30"/>
  <c r="V22" i="30" s="1"/>
  <c r="S21" i="30"/>
  <c r="V27" i="30"/>
  <c r="V24" i="30"/>
  <c r="T12" i="30"/>
  <c r="V12" i="30" s="1"/>
  <c r="S12" i="30"/>
  <c r="T23" i="30"/>
  <c r="V23" i="30" s="1"/>
  <c r="S23" i="30"/>
  <c r="S10" i="30"/>
  <c r="T10" i="30"/>
  <c r="V10" i="30" s="1"/>
  <c r="T18" i="30"/>
  <c r="V18" i="30" s="1"/>
  <c r="S18" i="30"/>
  <c r="T15" i="30"/>
  <c r="V15" i="30" s="1"/>
  <c r="S15" i="30"/>
  <c r="S29" i="30"/>
  <c r="T29" i="30"/>
  <c r="V29" i="30" s="1"/>
  <c r="T25" i="30"/>
  <c r="V25" i="30" s="1"/>
  <c r="S25" i="30"/>
  <c r="S27" i="30"/>
  <c r="S20" i="30"/>
  <c r="T20" i="30"/>
  <c r="V20" i="30" s="1"/>
</calcChain>
</file>

<file path=xl/sharedStrings.xml><?xml version="1.0" encoding="utf-8"?>
<sst xmlns="http://schemas.openxmlformats.org/spreadsheetml/2006/main" count="184" uniqueCount="117">
  <si>
    <t>掛金率・保険料率（千分率）</t>
    <rPh sb="0" eb="2">
      <t>カケキン</t>
    </rPh>
    <rPh sb="2" eb="3">
      <t>リツ</t>
    </rPh>
    <rPh sb="4" eb="6">
      <t>ホケン</t>
    </rPh>
    <rPh sb="6" eb="7">
      <t>リョウ</t>
    </rPh>
    <rPh sb="7" eb="8">
      <t>リツ</t>
    </rPh>
    <rPh sb="9" eb="12">
      <t>センブンリツ</t>
    </rPh>
    <phoneticPr fontId="3"/>
  </si>
  <si>
    <t>標準報酬</t>
    <phoneticPr fontId="3"/>
  </si>
  <si>
    <t>１等級
格差
（円）</t>
    <rPh sb="8" eb="9">
      <t>エン</t>
    </rPh>
    <phoneticPr fontId="3"/>
  </si>
  <si>
    <t>短期
掛金
（円）</t>
    <rPh sb="0" eb="2">
      <t>タンキ</t>
    </rPh>
    <rPh sb="3" eb="5">
      <t>カケキン</t>
    </rPh>
    <phoneticPr fontId="3"/>
  </si>
  <si>
    <t>介護
掛金
（円）</t>
    <rPh sb="0" eb="2">
      <t>カイゴ</t>
    </rPh>
    <rPh sb="3" eb="5">
      <t>カケキン</t>
    </rPh>
    <phoneticPr fontId="3"/>
  </si>
  <si>
    <t>厚生年金
組合員
負担分（円）</t>
    <rPh sb="0" eb="2">
      <t>コウセイ</t>
    </rPh>
    <rPh sb="2" eb="4">
      <t>ネンキン</t>
    </rPh>
    <rPh sb="5" eb="7">
      <t>クミアイ</t>
    </rPh>
    <rPh sb="7" eb="8">
      <t>イン</t>
    </rPh>
    <rPh sb="9" eb="11">
      <t>フタン</t>
    </rPh>
    <rPh sb="11" eb="12">
      <t>ブン</t>
    </rPh>
    <phoneticPr fontId="3"/>
  </si>
  <si>
    <t>退職等
年金
掛金（円）</t>
    <rPh sb="0" eb="2">
      <t>タイショク</t>
    </rPh>
    <rPh sb="2" eb="3">
      <t>ナド</t>
    </rPh>
    <rPh sb="4" eb="6">
      <t>ネンキン</t>
    </rPh>
    <rPh sb="7" eb="9">
      <t>カケキン</t>
    </rPh>
    <phoneticPr fontId="4"/>
  </si>
  <si>
    <t>保健
掛金
（円）</t>
    <rPh sb="0" eb="2">
      <t>ホケン</t>
    </rPh>
    <rPh sb="3" eb="5">
      <t>カケキン</t>
    </rPh>
    <phoneticPr fontId="4"/>
  </si>
  <si>
    <t>月額
(千円)</t>
    <rPh sb="4" eb="6">
      <t>センエン</t>
    </rPh>
    <phoneticPr fontId="3"/>
  </si>
  <si>
    <t>日額
（円）</t>
    <rPh sb="0" eb="2">
      <t>ニチガク</t>
    </rPh>
    <rPh sb="4" eb="5">
      <t>エン</t>
    </rPh>
    <phoneticPr fontId="3"/>
  </si>
  <si>
    <t>～</t>
    <phoneticPr fontId="3"/>
  </si>
  <si>
    <t>短期</t>
    <rPh sb="0" eb="2">
      <t>タンキ</t>
    </rPh>
    <phoneticPr fontId="3"/>
  </si>
  <si>
    <t>退職</t>
    <rPh sb="0" eb="2">
      <t>タイショク</t>
    </rPh>
    <phoneticPr fontId="3"/>
  </si>
  <si>
    <t>円以上</t>
    <rPh sb="0" eb="1">
      <t>エン</t>
    </rPh>
    <rPh sb="1" eb="3">
      <t>イジョウ</t>
    </rPh>
    <phoneticPr fontId="3"/>
  </si>
  <si>
    <t>円未満</t>
    <rPh sb="0" eb="1">
      <t>エン</t>
    </rPh>
    <rPh sb="1" eb="3">
      <t>ミマン</t>
    </rPh>
    <phoneticPr fontId="3"/>
  </si>
  <si>
    <t>報酬月額</t>
    <rPh sb="0" eb="2">
      <t>ホウシュウ</t>
    </rPh>
    <rPh sb="2" eb="4">
      <t>ゲツガク</t>
    </rPh>
    <phoneticPr fontId="3"/>
  </si>
  <si>
    <t>厚年</t>
    <rPh sb="0" eb="1">
      <t>アツシ</t>
    </rPh>
    <rPh sb="1" eb="2">
      <t>ドシ</t>
    </rPh>
    <phoneticPr fontId="3"/>
  </si>
  <si>
    <t>等級</t>
  </si>
  <si>
    <t>月額</t>
  </si>
  <si>
    <t>（短期）</t>
  </si>
  <si>
    <t>（厚年）</t>
  </si>
  <si>
    <t>（退職等)</t>
  </si>
  <si>
    <t>介護</t>
    <rPh sb="0" eb="2">
      <t>カイゴ</t>
    </rPh>
    <phoneticPr fontId="3"/>
  </si>
  <si>
    <t>保健</t>
    <rPh sb="0" eb="2">
      <t>ホケン</t>
    </rPh>
    <phoneticPr fontId="3"/>
  </si>
  <si>
    <t>割引率</t>
    <rPh sb="0" eb="2">
      <t>ワリビキ</t>
    </rPh>
    <rPh sb="2" eb="3">
      <t>リツ</t>
    </rPh>
    <phoneticPr fontId="3"/>
  </si>
  <si>
    <t>任継掛金率（千分率）</t>
    <rPh sb="0" eb="1">
      <t>ニン</t>
    </rPh>
    <rPh sb="1" eb="2">
      <t>ツギ</t>
    </rPh>
    <rPh sb="2" eb="4">
      <t>カケキン</t>
    </rPh>
    <rPh sb="4" eb="5">
      <t>リツ</t>
    </rPh>
    <rPh sb="6" eb="9">
      <t>センブンリツ</t>
    </rPh>
    <phoneticPr fontId="3"/>
  </si>
  <si>
    <t>厚生年金</t>
    <rPh sb="0" eb="2">
      <t>コウセイ</t>
    </rPh>
    <rPh sb="2" eb="4">
      <t>ネンキン</t>
    </rPh>
    <phoneticPr fontId="3"/>
  </si>
  <si>
    <t>退職等</t>
    <rPh sb="0" eb="3">
      <t>タイショクナド</t>
    </rPh>
    <phoneticPr fontId="3"/>
  </si>
  <si>
    <t>1+7</t>
  </si>
  <si>
    <t>令和3年度</t>
    <rPh sb="0" eb="2">
      <t>レイワ</t>
    </rPh>
    <rPh sb="3" eb="5">
      <t>ネンド</t>
    </rPh>
    <phoneticPr fontId="3"/>
  </si>
  <si>
    <t>令和4年度</t>
    <rPh sb="0" eb="2">
      <t>レイワ</t>
    </rPh>
    <rPh sb="3" eb="5">
      <t>ネンド</t>
    </rPh>
    <phoneticPr fontId="3"/>
  </si>
  <si>
    <t>任継掛金</t>
    <rPh sb="3" eb="4">
      <t>キン</t>
    </rPh>
    <phoneticPr fontId="3"/>
  </si>
  <si>
    <t>等級</t>
    <rPh sb="0" eb="2">
      <t>トウキュウ</t>
    </rPh>
    <phoneticPr fontId="3"/>
  </si>
  <si>
    <t>標準報酬
月額
(千円)</t>
    <phoneticPr fontId="3"/>
  </si>
  <si>
    <t>短期
掛金
月額（円）</t>
    <rPh sb="0" eb="2">
      <t>タンキ</t>
    </rPh>
    <rPh sb="3" eb="5">
      <t>カケキン</t>
    </rPh>
    <rPh sb="6" eb="8">
      <t>ゲツガク</t>
    </rPh>
    <phoneticPr fontId="3"/>
  </si>
  <si>
    <t>介護
掛金
月額（円）</t>
    <rPh sb="0" eb="2">
      <t>カイゴ</t>
    </rPh>
    <rPh sb="3" eb="5">
      <t>カケキン</t>
    </rPh>
    <phoneticPr fontId="3"/>
  </si>
  <si>
    <t>掛金
月額
合計（円）</t>
    <rPh sb="6" eb="8">
      <t>ゴウケイ</t>
    </rPh>
    <phoneticPr fontId="3"/>
  </si>
  <si>
    <t>前納
短期
掛金（円）</t>
    <phoneticPr fontId="3"/>
  </si>
  <si>
    <t>前納
介護
掛金（円）</t>
    <phoneticPr fontId="3"/>
  </si>
  <si>
    <t>前納
掛金
合計（円）</t>
    <rPh sb="0" eb="2">
      <t>ゼンノウ</t>
    </rPh>
    <rPh sb="3" eb="5">
      <t>カケキン</t>
    </rPh>
    <rPh sb="6" eb="8">
      <t>ゴウケイ</t>
    </rPh>
    <phoneticPr fontId="3"/>
  </si>
  <si>
    <t>人数</t>
    <rPh sb="0" eb="2">
      <t>ニンズウ</t>
    </rPh>
    <phoneticPr fontId="3"/>
  </si>
  <si>
    <t>標準報酬（千円）</t>
    <rPh sb="0" eb="2">
      <t>ヒョウジュン</t>
    </rPh>
    <rPh sb="2" eb="4">
      <t>ホウシュウ</t>
    </rPh>
    <rPh sb="5" eb="7">
      <t>センエン</t>
    </rPh>
    <phoneticPr fontId="3"/>
  </si>
  <si>
    <t>70歳未満</t>
    <rPh sb="2" eb="5">
      <t>サイミマン</t>
    </rPh>
    <phoneticPr fontId="3"/>
  </si>
  <si>
    <t>70-74歳</t>
    <rPh sb="5" eb="6">
      <t>サイ</t>
    </rPh>
    <phoneticPr fontId="3"/>
  </si>
  <si>
    <t>任意継続</t>
    <rPh sb="0" eb="2">
      <t>ニンイ</t>
    </rPh>
    <rPh sb="2" eb="4">
      <t>ケイゾク</t>
    </rPh>
    <phoneticPr fontId="3"/>
  </si>
  <si>
    <t>合計</t>
    <rPh sb="0" eb="2">
      <t>ゴウケイ</t>
    </rPh>
    <phoneticPr fontId="3"/>
  </si>
  <si>
    <t>平均標準報酬月額</t>
    <rPh sb="0" eb="2">
      <t>ヘイキン</t>
    </rPh>
    <rPh sb="2" eb="4">
      <t>ヒョウジュン</t>
    </rPh>
    <rPh sb="4" eb="6">
      <t>ホウシュウ</t>
    </rPh>
    <rPh sb="6" eb="8">
      <t>ゲツガク</t>
    </rPh>
    <phoneticPr fontId="3"/>
  </si>
  <si>
    <t>22等級</t>
    <rPh sb="2" eb="4">
      <t>トウキュウ</t>
    </rPh>
    <phoneticPr fontId="3"/>
  </si>
  <si>
    <t>-1年-</t>
    <rPh sb="2" eb="3">
      <t>ネン</t>
    </rPh>
    <phoneticPr fontId="3"/>
  </si>
  <si>
    <t>1+11</t>
    <phoneticPr fontId="3"/>
  </si>
  <si>
    <t>1+10</t>
    <phoneticPr fontId="3"/>
  </si>
  <si>
    <t>1+9</t>
    <phoneticPr fontId="3"/>
  </si>
  <si>
    <t>1+8</t>
    <phoneticPr fontId="3"/>
  </si>
  <si>
    <t>1+7</t>
    <phoneticPr fontId="3"/>
  </si>
  <si>
    <t>1+6</t>
    <phoneticPr fontId="3"/>
  </si>
  <si>
    <t>2+9</t>
    <phoneticPr fontId="3"/>
  </si>
  <si>
    <t>0+12</t>
    <phoneticPr fontId="3"/>
  </si>
  <si>
    <t>-半年-</t>
    <rPh sb="1" eb="2">
      <t>ハン</t>
    </rPh>
    <phoneticPr fontId="3"/>
  </si>
  <si>
    <t>0+6</t>
    <phoneticPr fontId="3"/>
  </si>
  <si>
    <t>0+5</t>
    <phoneticPr fontId="3"/>
  </si>
  <si>
    <t>1+5</t>
    <phoneticPr fontId="3"/>
  </si>
  <si>
    <t>1+4</t>
    <phoneticPr fontId="3"/>
  </si>
  <si>
    <t>1+3</t>
    <phoneticPr fontId="3"/>
  </si>
  <si>
    <t>1+2</t>
    <phoneticPr fontId="3"/>
  </si>
  <si>
    <t>1+1</t>
    <phoneticPr fontId="3"/>
  </si>
  <si>
    <t>2+4</t>
    <phoneticPr fontId="3"/>
  </si>
  <si>
    <t>2+3</t>
    <phoneticPr fontId="3"/>
  </si>
  <si>
    <t>2+2</t>
    <phoneticPr fontId="3"/>
  </si>
  <si>
    <t>-毎月-</t>
    <rPh sb="1" eb="3">
      <t>マイツキ</t>
    </rPh>
    <phoneticPr fontId="3"/>
  </si>
  <si>
    <t>12+0</t>
    <phoneticPr fontId="3"/>
  </si>
  <si>
    <t>11+0</t>
    <phoneticPr fontId="3"/>
  </si>
  <si>
    <t>10+0</t>
    <phoneticPr fontId="3"/>
  </si>
  <si>
    <t>9+0</t>
    <phoneticPr fontId="3"/>
  </si>
  <si>
    <t>8+0</t>
    <phoneticPr fontId="3"/>
  </si>
  <si>
    <t>7+0</t>
    <phoneticPr fontId="3"/>
  </si>
  <si>
    <t>6+0</t>
    <phoneticPr fontId="3"/>
  </si>
  <si>
    <t>5+0</t>
    <phoneticPr fontId="3"/>
  </si>
  <si>
    <t>4+0</t>
    <phoneticPr fontId="3"/>
  </si>
  <si>
    <t>3+0</t>
    <phoneticPr fontId="3"/>
  </si>
  <si>
    <t>2+0</t>
    <phoneticPr fontId="3"/>
  </si>
  <si>
    <t>1+0</t>
    <phoneticPr fontId="3"/>
  </si>
  <si>
    <t>備考</t>
    <rPh sb="0" eb="2">
      <t>ビコウ</t>
    </rPh>
    <phoneticPr fontId="3"/>
  </si>
  <si>
    <t>入力不要</t>
    <rPh sb="0" eb="2">
      <t>ニュウリョク</t>
    </rPh>
    <rPh sb="2" eb="4">
      <t>フヨウ</t>
    </rPh>
    <phoneticPr fontId="3"/>
  </si>
  <si>
    <t>所属所</t>
    <rPh sb="0" eb="3">
      <t>ショゾクショ</t>
    </rPh>
    <phoneticPr fontId="3"/>
  </si>
  <si>
    <t>証番号</t>
    <rPh sb="0" eb="1">
      <t>ショウ</t>
    </rPh>
    <rPh sb="1" eb="3">
      <t>バンゴウ</t>
    </rPh>
    <phoneticPr fontId="3"/>
  </si>
  <si>
    <t>異動
事由</t>
    <rPh sb="0" eb="2">
      <t>イドウ</t>
    </rPh>
    <rPh sb="3" eb="5">
      <t>ジユウ</t>
    </rPh>
    <phoneticPr fontId="3"/>
  </si>
  <si>
    <t>処理
区分</t>
    <rPh sb="0" eb="2">
      <t>ショリ</t>
    </rPh>
    <rPh sb="3" eb="5">
      <t>クブン</t>
    </rPh>
    <phoneticPr fontId="3"/>
  </si>
  <si>
    <t>異動
年月日</t>
    <rPh sb="0" eb="2">
      <t>イドウ</t>
    </rPh>
    <rPh sb="3" eb="6">
      <t>ネンガッピ</t>
    </rPh>
    <phoneticPr fontId="3"/>
  </si>
  <si>
    <t>氏名</t>
    <rPh sb="0" eb="2">
      <t>シメイ</t>
    </rPh>
    <phoneticPr fontId="3"/>
  </si>
  <si>
    <t>企業</t>
    <rPh sb="0" eb="2">
      <t>キギョウ</t>
    </rPh>
    <phoneticPr fontId="3"/>
  </si>
  <si>
    <t>標準報酬</t>
    <rPh sb="0" eb="2">
      <t>ヒョウジュン</t>
    </rPh>
    <rPh sb="2" eb="4">
      <t>ホウシュウ</t>
    </rPh>
    <phoneticPr fontId="3"/>
  </si>
  <si>
    <t>掛金翌月
２月分徴収</t>
    <phoneticPr fontId="3"/>
  </si>
  <si>
    <t>組合員
種別</t>
    <rPh sb="0" eb="3">
      <t>クミアイイン</t>
    </rPh>
    <rPh sb="4" eb="6">
      <t>シュベツ</t>
    </rPh>
    <phoneticPr fontId="3"/>
  </si>
  <si>
    <t>固定的
給与</t>
    <rPh sb="0" eb="3">
      <t>コテイテキ</t>
    </rPh>
    <rPh sb="4" eb="6">
      <t>キュウヨ</t>
    </rPh>
    <phoneticPr fontId="3"/>
  </si>
  <si>
    <t>非固定的
給与</t>
    <rPh sb="0" eb="1">
      <t>ヒ</t>
    </rPh>
    <rPh sb="1" eb="4">
      <t>コテイテキ</t>
    </rPh>
    <rPh sb="5" eb="7">
      <t>キュウヨ</t>
    </rPh>
    <phoneticPr fontId="3"/>
  </si>
  <si>
    <t>・「使用方法」シートを参考に入力してください。</t>
    <phoneticPr fontId="3"/>
  </si>
  <si>
    <t>加入</t>
    <rPh sb="0" eb="2">
      <t>カニュウ</t>
    </rPh>
    <phoneticPr fontId="3"/>
  </si>
  <si>
    <t>コード表</t>
    <rPh sb="3" eb="4">
      <t>ヒョウ</t>
    </rPh>
    <phoneticPr fontId="3"/>
  </si>
  <si>
    <t>処理区分</t>
    <rPh sb="0" eb="2">
      <t>ショリ</t>
    </rPh>
    <rPh sb="2" eb="4">
      <t>クブン</t>
    </rPh>
    <phoneticPr fontId="3"/>
  </si>
  <si>
    <t>異動事由</t>
    <rPh sb="0" eb="2">
      <t>イドウ</t>
    </rPh>
    <rPh sb="2" eb="4">
      <t>ジユウ</t>
    </rPh>
    <phoneticPr fontId="3"/>
  </si>
  <si>
    <t>喪失</t>
    <rPh sb="0" eb="2">
      <t>ソウシツ</t>
    </rPh>
    <phoneticPr fontId="3"/>
  </si>
  <si>
    <t>その他</t>
    <rPh sb="2" eb="3">
      <t>タ</t>
    </rPh>
    <phoneticPr fontId="3"/>
  </si>
  <si>
    <t>21：新規取得</t>
    <rPh sb="3" eb="5">
      <t>シンキ</t>
    </rPh>
    <rPh sb="5" eb="7">
      <t>シュトク</t>
    </rPh>
    <phoneticPr fontId="3"/>
  </si>
  <si>
    <t>1：取消</t>
    <rPh sb="2" eb="4">
      <t>トリケシ</t>
    </rPh>
    <phoneticPr fontId="3"/>
  </si>
  <si>
    <t>22：内部転入</t>
    <rPh sb="3" eb="5">
      <t>ナイブ</t>
    </rPh>
    <rPh sb="5" eb="7">
      <t>テンニュウ</t>
    </rPh>
    <phoneticPr fontId="3"/>
  </si>
  <si>
    <t>11：定年退職</t>
    <rPh sb="3" eb="5">
      <t>テイネン</t>
    </rPh>
    <rPh sb="5" eb="7">
      <t>タイショク</t>
    </rPh>
    <phoneticPr fontId="3"/>
  </si>
  <si>
    <t>12：普通退職</t>
    <rPh sb="3" eb="7">
      <t>フツウタイショク</t>
    </rPh>
    <phoneticPr fontId="3"/>
  </si>
  <si>
    <t>14：任期満了</t>
    <rPh sb="3" eb="5">
      <t>ニンキ</t>
    </rPh>
    <rPh sb="5" eb="7">
      <t>マンリョウ</t>
    </rPh>
    <phoneticPr fontId="3"/>
  </si>
  <si>
    <t>15：死亡退職</t>
    <rPh sb="3" eb="5">
      <t>シボウ</t>
    </rPh>
    <rPh sb="5" eb="7">
      <t>タイショク</t>
    </rPh>
    <phoneticPr fontId="3"/>
  </si>
  <si>
    <t>16：内部転出</t>
    <rPh sb="3" eb="5">
      <t>ナイブ</t>
    </rPh>
    <rPh sb="5" eb="7">
      <t>テンシュツ</t>
    </rPh>
    <phoneticPr fontId="3"/>
  </si>
  <si>
    <t>32：組合員種別変更</t>
    <rPh sb="3" eb="8">
      <t>クミアイインシュベツ</t>
    </rPh>
    <rPh sb="8" eb="10">
      <t>ヘンコウ</t>
    </rPh>
    <phoneticPr fontId="3"/>
  </si>
  <si>
    <t>34：企業異動</t>
    <rPh sb="3" eb="5">
      <t>キギョウ</t>
    </rPh>
    <rPh sb="5" eb="7">
      <t>イドウ</t>
    </rPh>
    <phoneticPr fontId="3"/>
  </si>
  <si>
    <t>39：適用区分変更</t>
    <rPh sb="3" eb="5">
      <t>テキヨウ</t>
    </rPh>
    <rPh sb="5" eb="7">
      <t>クブン</t>
    </rPh>
    <rPh sb="7" eb="9">
      <t>ヘンコウ</t>
    </rPh>
    <phoneticPr fontId="3"/>
  </si>
  <si>
    <t>2：登録</t>
    <rPh sb="2" eb="4">
      <t>トウロク</t>
    </rPh>
    <phoneticPr fontId="3"/>
  </si>
  <si>
    <t>3：訂正</t>
    <rPh sb="2" eb="4">
      <t>テイセイ</t>
    </rPh>
    <phoneticPr fontId="3"/>
  </si>
  <si>
    <t>標準報酬関連異動報告書の使用方法について</t>
    <rPh sb="0" eb="8">
      <t>ヒョウジュンホウシュウカンレンイドウ</t>
    </rPh>
    <rPh sb="8" eb="11">
      <t>ホウコクショ</t>
    </rPh>
    <rPh sb="12" eb="14">
      <t>シヨウ</t>
    </rPh>
    <rPh sb="14" eb="16">
      <t>ホウホウ</t>
    </rPh>
    <phoneticPr fontId="3"/>
  </si>
  <si>
    <r>
      <t>○　灰色のセルは、自動計算の欄なので入力不要です。
○　</t>
    </r>
    <r>
      <rPr>
        <sz val="14"/>
        <color rgb="FFFF0000"/>
        <rFont val="HGSｺﾞｼｯｸE"/>
        <family val="3"/>
        <charset val="128"/>
      </rPr>
      <t>クラウドへアップロードする場合、氏名欄は入力しないでください。</t>
    </r>
    <r>
      <rPr>
        <sz val="14"/>
        <rFont val="HGSｺﾞｼｯｸE"/>
        <family val="3"/>
        <charset val="128"/>
      </rPr>
      <t xml:space="preserve">
○　短期組合員について、厚年及び退職に係る標準報酬の欄に入力されたデータを削除する必要はありません。
○　退職（内部転出を含む。）に係る報告をする場合、</t>
    </r>
    <r>
      <rPr>
        <sz val="14"/>
        <color rgb="FFFF0000"/>
        <rFont val="HGSｺﾞｼｯｸE"/>
        <family val="3"/>
        <charset val="128"/>
      </rPr>
      <t>異動年月日欄には退職日の翌日（資格喪失日）を入力してください。</t>
    </r>
    <r>
      <rPr>
        <sz val="14"/>
        <rFont val="HGSｺﾞｼｯｸE"/>
        <family val="3"/>
        <charset val="128"/>
      </rPr>
      <t>固定的給与及び非固定的
　給与欄は入力不要です。
○　採用月に給与の支給がないため翌月に２ヶ月分の掛金を徴収することを希望する短期組合員がいる場合、掛金翌月２月分徴収欄に「*」を入力して
　ください。
○　短期組合員から一般組合員に種別変更となった場合、組合員等記号・番号が変更となるため、加入と喪失両方について入力してください。
○　提出の際、PDF等へのファイル変換は行わないでください。</t>
    </r>
    <rPh sb="20" eb="22">
      <t>フヨウ</t>
    </rPh>
    <rPh sb="116" eb="118">
      <t>タイショク</t>
    </rPh>
    <rPh sb="129" eb="130">
      <t>カカ</t>
    </rPh>
    <rPh sb="131" eb="133">
      <t>ホウコク</t>
    </rPh>
    <rPh sb="136" eb="138">
      <t>バアイ</t>
    </rPh>
    <rPh sb="139" eb="141">
      <t>イドウ</t>
    </rPh>
    <rPh sb="141" eb="144">
      <t>ネンガッピ</t>
    </rPh>
    <rPh sb="144" eb="145">
      <t>ラン</t>
    </rPh>
    <rPh sb="147" eb="149">
      <t>タイショク</t>
    </rPh>
    <rPh sb="149" eb="150">
      <t>ビ</t>
    </rPh>
    <rPh sb="151" eb="153">
      <t>ヨクジツ</t>
    </rPh>
    <rPh sb="154" eb="156">
      <t>シカク</t>
    </rPh>
    <rPh sb="156" eb="158">
      <t>ソウシツ</t>
    </rPh>
    <rPh sb="158" eb="159">
      <t>ビ</t>
    </rPh>
    <rPh sb="161" eb="163">
      <t>ニュウリョク</t>
    </rPh>
    <rPh sb="170" eb="175">
      <t>コテイテキキュウヨ</t>
    </rPh>
    <rPh sb="175" eb="176">
      <t>オヨ</t>
    </rPh>
    <rPh sb="177" eb="178">
      <t>ヒ</t>
    </rPh>
    <rPh sb="178" eb="181">
      <t>コテイテキ</t>
    </rPh>
    <rPh sb="183" eb="185">
      <t>キュウヨ</t>
    </rPh>
    <rPh sb="185" eb="186">
      <t>ラン</t>
    </rPh>
    <rPh sb="187" eb="189">
      <t>ニュウリョク</t>
    </rPh>
    <rPh sb="189" eb="191">
      <t>フヨウ</t>
    </rPh>
    <rPh sb="260" eb="262">
      <t>ニュウリョク</t>
    </rPh>
    <rPh sb="328" eb="330">
      <t>ニュウリョク</t>
    </rPh>
    <rPh sb="341" eb="343">
      <t>テイシュツ</t>
    </rPh>
    <rPh sb="344" eb="345">
      <t>サイ</t>
    </rPh>
    <rPh sb="349" eb="350">
      <t>トウ</t>
    </rPh>
    <rPh sb="356" eb="358">
      <t>ヘンカン</t>
    </rPh>
    <rPh sb="359" eb="36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</si>
</sst>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17" x14ac:knownFonts="1">
    <font>
      <sz val="11"/>
      <color theme="1"/>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2"/>
      <name val="HGP創英角ｺﾞｼｯｸUB"/>
      <family val="3"/>
      <charset val="128"/>
    </font>
    <font>
      <sz val="12"/>
      <color indexed="8"/>
      <name val="HGP創英角ｺﾞｼｯｸUB"/>
      <family val="3"/>
      <charset val="128"/>
    </font>
    <font>
      <sz val="11.5"/>
      <name val="HGP創英角ｺﾞｼｯｸUB"/>
      <family val="3"/>
      <charset val="128"/>
    </font>
    <font>
      <sz val="12"/>
      <color theme="1"/>
      <name val="ＭＳ Ｐゴシック"/>
      <family val="3"/>
      <charset val="128"/>
    </font>
    <font>
      <sz val="14"/>
      <color theme="1"/>
      <name val="ＭＳ Ｐゴシック"/>
      <family val="3"/>
      <charset val="128"/>
    </font>
    <font>
      <sz val="18"/>
      <color rgb="FFFF0000"/>
      <name val="HGSｺﾞｼｯｸE"/>
      <family val="3"/>
      <charset val="128"/>
    </font>
    <font>
      <b/>
      <sz val="14"/>
      <color theme="1"/>
      <name val="ＭＳ Ｐゴシック"/>
      <family val="3"/>
      <charset val="128"/>
    </font>
    <font>
      <sz val="16"/>
      <name val="HGSｺﾞｼｯｸE"/>
      <family val="3"/>
      <charset val="128"/>
    </font>
    <font>
      <sz val="14"/>
      <name val="HGSｺﾞｼｯｸE"/>
      <family val="3"/>
      <charset val="128"/>
    </font>
    <font>
      <sz val="14"/>
      <color rgb="FFFF0000"/>
      <name val="HGSｺﾞｼｯｸE"/>
      <family val="3"/>
      <charset val="128"/>
    </font>
    <font>
      <b/>
      <sz val="12"/>
      <color theme="0"/>
      <name val="ＭＳ Ｐゴシック"/>
      <family val="3"/>
      <charset val="128"/>
    </font>
  </fonts>
  <fills count="9">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rgb="FFFFCC9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4">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xf numFmtId="0" fontId="4" fillId="0" borderId="0"/>
    <xf numFmtId="38" fontId="4" fillId="0" borderId="0" applyFont="0" applyFill="0" applyBorder="0" applyAlignment="0" applyProtection="0"/>
  </cellStyleXfs>
  <cellXfs count="133">
    <xf numFmtId="0" fontId="0" fillId="0" borderId="0" xfId="0">
      <alignment vertical="center"/>
    </xf>
    <xf numFmtId="0" fontId="5" fillId="0" borderId="0" xfId="12" applyFont="1"/>
    <xf numFmtId="0" fontId="6" fillId="0" borderId="0" xfId="11" applyFont="1"/>
    <xf numFmtId="0" fontId="6" fillId="0" borderId="0" xfId="11" applyFont="1" applyAlignment="1">
      <alignment horizontal="center"/>
    </xf>
    <xf numFmtId="0" fontId="8" fillId="0" borderId="0" xfId="11" applyFont="1"/>
    <xf numFmtId="0" fontId="6" fillId="7" borderId="6" xfId="11" applyFont="1" applyFill="1" applyBorder="1" applyAlignment="1">
      <alignment horizontal="center" vertical="center"/>
    </xf>
    <xf numFmtId="0" fontId="7" fillId="0" borderId="6" xfId="13" applyNumberFormat="1" applyFont="1" applyBorder="1" applyAlignment="1">
      <alignment horizontal="right" vertical="center" indent="1"/>
    </xf>
    <xf numFmtId="0" fontId="7" fillId="0" borderId="6" xfId="13" applyNumberFormat="1" applyFont="1" applyBorder="1" applyAlignment="1">
      <alignment horizontal="center" vertical="center"/>
    </xf>
    <xf numFmtId="0" fontId="7" fillId="0" borderId="6" xfId="11" applyFont="1" applyBorder="1" applyAlignment="1">
      <alignment horizontal="center"/>
    </xf>
    <xf numFmtId="0" fontId="7" fillId="0" borderId="6" xfId="11" applyFont="1" applyBorder="1" applyAlignment="1">
      <alignment horizontal="right" indent="1"/>
    </xf>
    <xf numFmtId="0" fontId="7" fillId="0" borderId="0" xfId="13" applyNumberFormat="1" applyFont="1" applyBorder="1" applyAlignment="1">
      <alignment horizontal="right" vertical="center" indent="1"/>
    </xf>
    <xf numFmtId="176" fontId="6" fillId="0" borderId="0" xfId="11" applyNumberFormat="1" applyFont="1"/>
    <xf numFmtId="57" fontId="6" fillId="0" borderId="6" xfId="11" applyNumberFormat="1" applyFont="1" applyBorder="1" applyAlignment="1">
      <alignment horizontal="center"/>
    </xf>
    <xf numFmtId="38" fontId="6" fillId="0" borderId="6" xfId="13" applyFont="1" applyBorder="1" applyAlignment="1">
      <alignment horizontal="center"/>
    </xf>
    <xf numFmtId="38" fontId="6" fillId="0" borderId="6" xfId="13" applyFont="1" applyBorder="1" applyAlignment="1"/>
    <xf numFmtId="0" fontId="7" fillId="3" borderId="7" xfId="11" applyFont="1" applyFill="1" applyBorder="1" applyAlignment="1">
      <alignment horizontal="right" vertical="center"/>
    </xf>
    <xf numFmtId="0" fontId="7" fillId="3" borderId="8" xfId="11" applyFont="1" applyFill="1" applyBorder="1" applyAlignment="1">
      <alignment horizontal="center" vertical="center"/>
    </xf>
    <xf numFmtId="0" fontId="7" fillId="3" borderId="9" xfId="11" applyFont="1" applyFill="1" applyBorder="1" applyAlignment="1">
      <alignment horizontal="right" vertical="center"/>
    </xf>
    <xf numFmtId="38" fontId="7" fillId="0" borderId="6" xfId="13" applyFont="1" applyBorder="1" applyAlignment="1">
      <alignment horizontal="right" vertical="center" indent="1"/>
    </xf>
    <xf numFmtId="38" fontId="7" fillId="0" borderId="4" xfId="13" applyFont="1" applyBorder="1" applyAlignment="1">
      <alignment horizontal="right" vertical="center" indent="1"/>
    </xf>
    <xf numFmtId="0" fontId="7" fillId="0" borderId="2" xfId="11" applyFont="1" applyBorder="1" applyAlignment="1">
      <alignment horizontal="center" vertical="center"/>
    </xf>
    <xf numFmtId="38" fontId="7" fillId="0" borderId="3" xfId="13" applyFont="1" applyBorder="1" applyAlignment="1">
      <alignment horizontal="right" vertical="center" indent="1"/>
    </xf>
    <xf numFmtId="0" fontId="5" fillId="0" borderId="5" xfId="11" applyFont="1" applyBorder="1" applyAlignment="1">
      <alignment horizontal="right" vertical="center" indent="1"/>
    </xf>
    <xf numFmtId="0" fontId="5" fillId="0" borderId="5" xfId="11" applyFont="1" applyBorder="1" applyAlignment="1">
      <alignment horizontal="center" vertical="center" textRotation="255"/>
    </xf>
    <xf numFmtId="38" fontId="6" fillId="0" borderId="6" xfId="13" applyFont="1" applyBorder="1" applyAlignment="1">
      <alignment horizontal="right" vertical="center" indent="1"/>
    </xf>
    <xf numFmtId="0" fontId="7" fillId="0" borderId="6" xfId="11" applyFont="1" applyBorder="1" applyAlignment="1">
      <alignment horizontal="center" vertical="center"/>
    </xf>
    <xf numFmtId="49" fontId="7" fillId="0" borderId="6" xfId="11" applyNumberFormat="1" applyFont="1" applyBorder="1" applyAlignment="1">
      <alignment horizontal="right" indent="1"/>
    </xf>
    <xf numFmtId="38" fontId="7" fillId="0" borderId="6" xfId="13" applyFont="1" applyFill="1" applyBorder="1" applyAlignment="1">
      <alignment horizontal="right" vertical="center" indent="1"/>
    </xf>
    <xf numFmtId="0" fontId="7" fillId="0" borderId="20" xfId="11" applyFont="1" applyBorder="1" applyAlignment="1">
      <alignment horizontal="center"/>
    </xf>
    <xf numFmtId="38" fontId="7" fillId="0" borderId="20" xfId="13" applyFont="1" applyBorder="1" applyAlignment="1">
      <alignment horizontal="right" vertical="center" indent="1"/>
    </xf>
    <xf numFmtId="38" fontId="7" fillId="0" borderId="21" xfId="13" applyFont="1" applyBorder="1" applyAlignment="1">
      <alignment horizontal="right" vertical="center" indent="1"/>
    </xf>
    <xf numFmtId="0" fontId="7" fillId="0" borderId="22" xfId="11" applyFont="1" applyBorder="1" applyAlignment="1">
      <alignment horizontal="center" vertical="center"/>
    </xf>
    <xf numFmtId="38" fontId="7" fillId="0" borderId="23" xfId="13" applyFont="1" applyBorder="1" applyAlignment="1">
      <alignment horizontal="right" vertical="center" indent="1"/>
    </xf>
    <xf numFmtId="38" fontId="6" fillId="0" borderId="20" xfId="13" applyFont="1" applyBorder="1" applyAlignment="1">
      <alignment horizontal="right" vertical="center" indent="1"/>
    </xf>
    <xf numFmtId="0" fontId="7" fillId="0" borderId="20" xfId="11" applyFont="1" applyBorder="1" applyAlignment="1">
      <alignment horizontal="center" vertical="center"/>
    </xf>
    <xf numFmtId="0" fontId="7" fillId="0" borderId="24" xfId="11" applyFont="1" applyBorder="1" applyAlignment="1">
      <alignment horizontal="center"/>
    </xf>
    <xf numFmtId="38" fontId="7" fillId="0" borderId="24" xfId="13" applyFont="1" applyBorder="1" applyAlignment="1">
      <alignment horizontal="right" vertical="center" indent="1"/>
    </xf>
    <xf numFmtId="38" fontId="7" fillId="0" borderId="25" xfId="13" applyFont="1" applyBorder="1" applyAlignment="1">
      <alignment horizontal="right" vertical="center" indent="1"/>
    </xf>
    <xf numFmtId="0" fontId="7" fillId="0" borderId="26" xfId="11" applyFont="1" applyBorder="1" applyAlignment="1">
      <alignment horizontal="center" vertical="center"/>
    </xf>
    <xf numFmtId="38" fontId="7" fillId="0" borderId="27" xfId="13" applyFont="1" applyBorder="1" applyAlignment="1">
      <alignment horizontal="right" vertical="center" indent="1"/>
    </xf>
    <xf numFmtId="38" fontId="6" fillId="0" borderId="24" xfId="13" applyFont="1" applyBorder="1" applyAlignment="1">
      <alignment horizontal="right" vertical="center" indent="1"/>
    </xf>
    <xf numFmtId="0" fontId="7" fillId="0" borderId="24" xfId="11" applyFont="1" applyBorder="1" applyAlignment="1">
      <alignment horizontal="center" vertical="center"/>
    </xf>
    <xf numFmtId="0" fontId="11" fillId="0" borderId="0" xfId="0" applyFont="1" applyAlignment="1">
      <alignment horizontal="center" vertical="center"/>
    </xf>
    <xf numFmtId="0" fontId="10" fillId="0" borderId="30" xfId="0" applyFont="1" applyBorder="1" applyAlignment="1">
      <alignment horizontal="center" vertical="center"/>
    </xf>
    <xf numFmtId="0" fontId="10" fillId="0" borderId="34" xfId="0" applyFont="1" applyBorder="1" applyAlignment="1">
      <alignment horizontal="center" vertical="center"/>
    </xf>
    <xf numFmtId="0" fontId="10" fillId="0" borderId="31" xfId="0" applyFont="1" applyBorder="1" applyAlignment="1">
      <alignment horizontal="center" vertical="center"/>
    </xf>
    <xf numFmtId="0" fontId="10" fillId="0" borderId="42" xfId="0" applyFont="1" applyBorder="1" applyAlignment="1">
      <alignment horizontal="center" vertical="center"/>
    </xf>
    <xf numFmtId="0" fontId="10" fillId="0" borderId="1" xfId="0" applyFont="1" applyBorder="1" applyAlignment="1">
      <alignment horizontal="center" vertical="center"/>
    </xf>
    <xf numFmtId="0" fontId="10" fillId="0" borderId="43" xfId="0" applyFont="1" applyBorder="1" applyAlignment="1">
      <alignment horizontal="center" vertical="center"/>
    </xf>
    <xf numFmtId="0" fontId="10" fillId="0" borderId="6" xfId="0" applyFont="1" applyBorder="1" applyAlignment="1">
      <alignment horizontal="center" vertical="center"/>
    </xf>
    <xf numFmtId="0" fontId="11" fillId="8" borderId="0" xfId="0" applyFont="1" applyFill="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vertical="center" textRotation="255"/>
    </xf>
    <xf numFmtId="0" fontId="10" fillId="0" borderId="6" xfId="0" applyFont="1" applyBorder="1" applyAlignment="1">
      <alignment vertical="center" textRotation="255"/>
    </xf>
    <xf numFmtId="0" fontId="10" fillId="6" borderId="5" xfId="0" applyFont="1" applyFill="1" applyBorder="1" applyAlignment="1">
      <alignment horizontal="center" vertical="center"/>
    </xf>
    <xf numFmtId="0" fontId="10" fillId="0" borderId="5" xfId="0" applyFont="1" applyBorder="1" applyAlignment="1">
      <alignment horizontal="center" vertical="center"/>
    </xf>
    <xf numFmtId="0" fontId="9" fillId="6" borderId="29" xfId="0" applyFont="1" applyFill="1" applyBorder="1" applyAlignment="1">
      <alignment horizontal="center" vertical="center"/>
    </xf>
    <xf numFmtId="0" fontId="9" fillId="6" borderId="38"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0"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6" xfId="0" applyFill="1" applyBorder="1" applyAlignment="1">
      <alignment horizontal="center" vertical="center"/>
    </xf>
    <xf numFmtId="0" fontId="0" fillId="5" borderId="20" xfId="0" applyFill="1" applyBorder="1" applyAlignment="1">
      <alignment horizontal="center" vertical="center"/>
    </xf>
    <xf numFmtId="0" fontId="9" fillId="6" borderId="28" xfId="0" applyFont="1" applyFill="1" applyBorder="1" applyAlignment="1">
      <alignment horizontal="center" vertical="center"/>
    </xf>
    <xf numFmtId="0" fontId="9" fillId="6" borderId="0" xfId="0" applyFont="1" applyFill="1" applyAlignment="1">
      <alignment horizontal="center" vertical="center"/>
    </xf>
    <xf numFmtId="0" fontId="9" fillId="6" borderId="32" xfId="0" applyFont="1" applyFill="1" applyBorder="1" applyAlignment="1">
      <alignment horizontal="center" vertical="center"/>
    </xf>
    <xf numFmtId="0" fontId="9" fillId="5" borderId="30" xfId="0" applyFont="1" applyFill="1" applyBorder="1" applyAlignment="1">
      <alignment horizontal="center" vertical="center" wrapText="1"/>
    </xf>
    <xf numFmtId="0" fontId="9" fillId="5" borderId="34"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0" xfId="0" applyFont="1" applyFill="1" applyAlignment="1">
      <alignment horizontal="center" vertical="center"/>
    </xf>
    <xf numFmtId="0" fontId="9" fillId="5" borderId="29" xfId="0" applyFont="1" applyFill="1" applyBorder="1" applyAlignment="1">
      <alignment horizontal="center" vertical="center"/>
    </xf>
    <xf numFmtId="0" fontId="9" fillId="5" borderId="3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20"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33" xfId="0" applyFont="1" applyFill="1" applyBorder="1" applyAlignment="1">
      <alignment horizontal="center" vertical="center"/>
    </xf>
    <xf numFmtId="0" fontId="16" fillId="6" borderId="0" xfId="0" applyFont="1" applyFill="1" applyAlignment="1">
      <alignment horizontal="center" vertical="center"/>
    </xf>
    <xf numFmtId="0" fontId="0" fillId="6" borderId="0" xfId="0" applyFill="1" applyAlignment="1">
      <alignment horizontal="center" vertical="center"/>
    </xf>
    <xf numFmtId="0" fontId="0" fillId="6" borderId="1" xfId="0" applyFill="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6" borderId="6" xfId="0" applyFont="1" applyFill="1" applyBorder="1" applyAlignment="1">
      <alignment horizontal="center" vertical="center"/>
    </xf>
    <xf numFmtId="0" fontId="13" fillId="0" borderId="0" xfId="12" applyFont="1" applyAlignment="1">
      <alignment horizontal="left" vertical="center"/>
    </xf>
    <xf numFmtId="0" fontId="14" fillId="0" borderId="44" xfId="12" applyFont="1" applyBorder="1" applyAlignment="1">
      <alignment vertical="center" wrapText="1"/>
    </xf>
    <xf numFmtId="0" fontId="14" fillId="0" borderId="45" xfId="12" applyFont="1" applyBorder="1" applyAlignment="1">
      <alignment vertical="center" wrapText="1"/>
    </xf>
    <xf numFmtId="0" fontId="14" fillId="0" borderId="46" xfId="12" applyFont="1" applyBorder="1" applyAlignment="1">
      <alignment vertical="center" wrapText="1"/>
    </xf>
    <xf numFmtId="0" fontId="14" fillId="0" borderId="47" xfId="12" applyFont="1" applyBorder="1" applyAlignment="1">
      <alignment vertical="center" wrapText="1"/>
    </xf>
    <xf numFmtId="0" fontId="14" fillId="0" borderId="0" xfId="12" applyFont="1" applyAlignment="1">
      <alignment vertical="center" wrapText="1"/>
    </xf>
    <xf numFmtId="0" fontId="14" fillId="0" borderId="48" xfId="12" applyFont="1" applyBorder="1" applyAlignment="1">
      <alignment vertical="center" wrapText="1"/>
    </xf>
    <xf numFmtId="0" fontId="14" fillId="0" borderId="49" xfId="12" applyFont="1" applyBorder="1" applyAlignment="1">
      <alignment vertical="center" wrapText="1"/>
    </xf>
    <xf numFmtId="0" fontId="14" fillId="0" borderId="50" xfId="12" applyFont="1" applyBorder="1" applyAlignment="1">
      <alignment vertical="center" wrapText="1"/>
    </xf>
    <xf numFmtId="0" fontId="14" fillId="0" borderId="51" xfId="12" applyFont="1" applyBorder="1" applyAlignment="1">
      <alignment vertical="center" wrapText="1"/>
    </xf>
    <xf numFmtId="0" fontId="7" fillId="0" borderId="6" xfId="11" applyFont="1" applyBorder="1" applyAlignment="1">
      <alignment horizontal="right" indent="1"/>
    </xf>
    <xf numFmtId="0" fontId="4" fillId="0" borderId="6" xfId="11" applyBorder="1" applyAlignment="1">
      <alignment horizontal="right" indent="1"/>
    </xf>
    <xf numFmtId="38" fontId="6" fillId="0" borderId="4" xfId="13" applyFont="1" applyBorder="1" applyAlignment="1">
      <alignment horizontal="center"/>
    </xf>
    <xf numFmtId="38" fontId="6" fillId="0" borderId="3" xfId="13" applyFont="1" applyBorder="1" applyAlignment="1">
      <alignment horizontal="center"/>
    </xf>
    <xf numFmtId="0" fontId="6" fillId="2" borderId="10" xfId="11" applyFont="1" applyFill="1" applyBorder="1" applyAlignment="1">
      <alignment horizontal="center" vertical="center" wrapText="1"/>
    </xf>
    <xf numFmtId="0" fontId="5" fillId="2" borderId="11" xfId="11" applyFont="1" applyFill="1" applyBorder="1" applyAlignment="1">
      <alignment horizontal="center" vertical="center"/>
    </xf>
    <xf numFmtId="0" fontId="5" fillId="0" borderId="5" xfId="11" applyFont="1" applyBorder="1" applyAlignment="1">
      <alignment horizontal="center" vertical="center"/>
    </xf>
    <xf numFmtId="0" fontId="6" fillId="3" borderId="10" xfId="11" applyFont="1" applyFill="1" applyBorder="1" applyAlignment="1">
      <alignment horizontal="center" vertical="center" textRotation="255"/>
    </xf>
    <xf numFmtId="0" fontId="6" fillId="3" borderId="11" xfId="11" applyFont="1" applyFill="1" applyBorder="1" applyAlignment="1">
      <alignment horizontal="center" vertical="center" textRotation="255"/>
    </xf>
    <xf numFmtId="0" fontId="5" fillId="0" borderId="5" xfId="11" applyFont="1" applyBorder="1" applyAlignment="1">
      <alignment horizontal="center" vertical="center" textRotation="255"/>
    </xf>
    <xf numFmtId="0" fontId="6" fillId="4" borderId="4" xfId="11" applyFont="1" applyFill="1" applyBorder="1" applyAlignment="1">
      <alignment horizontal="center"/>
    </xf>
    <xf numFmtId="0" fontId="6" fillId="4" borderId="2" xfId="11" applyFont="1" applyFill="1" applyBorder="1" applyAlignment="1">
      <alignment horizontal="center"/>
    </xf>
    <xf numFmtId="0" fontId="6" fillId="4" borderId="3" xfId="11" applyFont="1" applyFill="1" applyBorder="1" applyAlignment="1">
      <alignment horizontal="center"/>
    </xf>
    <xf numFmtId="0" fontId="6" fillId="4" borderId="6" xfId="11" applyFont="1" applyFill="1" applyBorder="1" applyAlignment="1">
      <alignment horizontal="center"/>
    </xf>
    <xf numFmtId="0" fontId="5" fillId="0" borderId="6" xfId="11" applyFont="1" applyBorder="1"/>
    <xf numFmtId="0" fontId="7" fillId="0" borderId="4" xfId="13" applyNumberFormat="1" applyFont="1" applyBorder="1" applyAlignment="1">
      <alignment horizontal="center" vertical="center"/>
    </xf>
    <xf numFmtId="0" fontId="5" fillId="0" borderId="3" xfId="11" applyFont="1" applyBorder="1" applyAlignment="1">
      <alignment horizontal="center"/>
    </xf>
    <xf numFmtId="0" fontId="6" fillId="2" borderId="6" xfId="11" applyFont="1" applyFill="1" applyBorder="1" applyAlignment="1">
      <alignment horizontal="center"/>
    </xf>
    <xf numFmtId="0" fontId="6" fillId="3" borderId="10" xfId="11" applyFont="1" applyFill="1" applyBorder="1" applyAlignment="1">
      <alignment horizontal="center" wrapText="1"/>
    </xf>
    <xf numFmtId="0" fontId="6" fillId="3" borderId="11" xfId="11" applyFont="1" applyFill="1" applyBorder="1" applyAlignment="1">
      <alignment horizontal="center"/>
    </xf>
    <xf numFmtId="0" fontId="5" fillId="0" borderId="5" xfId="11" applyFont="1" applyBorder="1" applyAlignment="1">
      <alignment horizontal="center"/>
    </xf>
    <xf numFmtId="0" fontId="7" fillId="3" borderId="10" xfId="11" applyFont="1" applyFill="1" applyBorder="1" applyAlignment="1">
      <alignment horizontal="center" vertical="center" wrapText="1"/>
    </xf>
    <xf numFmtId="0" fontId="5" fillId="0" borderId="11" xfId="11" applyFont="1" applyBorder="1" applyAlignment="1">
      <alignment vertical="center"/>
    </xf>
    <xf numFmtId="0" fontId="5" fillId="0" borderId="5" xfId="11" applyFont="1" applyBorder="1" applyAlignment="1">
      <alignment vertical="center"/>
    </xf>
    <xf numFmtId="0" fontId="7" fillId="3" borderId="19" xfId="11" applyFont="1" applyFill="1" applyBorder="1" applyAlignment="1">
      <alignment horizontal="center" vertical="center"/>
    </xf>
    <xf numFmtId="0" fontId="7" fillId="3" borderId="13" xfId="11" applyFont="1" applyFill="1" applyBorder="1" applyAlignment="1">
      <alignment horizontal="center" vertical="center"/>
    </xf>
    <xf numFmtId="0" fontId="7" fillId="3" borderId="14" xfId="11" applyFont="1" applyFill="1" applyBorder="1" applyAlignment="1">
      <alignment horizontal="center" vertical="center"/>
    </xf>
    <xf numFmtId="0" fontId="7" fillId="3" borderId="15" xfId="11" applyFont="1" applyFill="1" applyBorder="1" applyAlignment="1">
      <alignment horizontal="center" vertical="center"/>
    </xf>
    <xf numFmtId="0" fontId="5" fillId="0" borderId="16" xfId="11" applyFont="1" applyBorder="1" applyAlignment="1">
      <alignment vertical="center"/>
    </xf>
    <xf numFmtId="0" fontId="5" fillId="0" borderId="17" xfId="11" applyFont="1" applyBorder="1" applyAlignment="1">
      <alignment vertical="center"/>
    </xf>
    <xf numFmtId="0" fontId="5" fillId="0" borderId="18" xfId="11" applyFont="1" applyBorder="1" applyAlignment="1">
      <alignment vertical="center"/>
    </xf>
    <xf numFmtId="0" fontId="7" fillId="3" borderId="12" xfId="11" applyFont="1" applyFill="1" applyBorder="1" applyAlignment="1">
      <alignment horizontal="center" vertical="center" textRotation="255"/>
    </xf>
    <xf numFmtId="0" fontId="7" fillId="3" borderId="12" xfId="11" applyFont="1" applyFill="1" applyBorder="1" applyAlignment="1">
      <alignment horizontal="center" vertical="center" wrapText="1"/>
    </xf>
  </cellXfs>
  <cellStyles count="14">
    <cellStyle name="桁区切り 2" xfId="1"/>
    <cellStyle name="桁区切り 2 2" xfId="2"/>
    <cellStyle name="桁区切り 3" xfId="13"/>
    <cellStyle name="標準" xfId="0" builtinId="0"/>
    <cellStyle name="標準 2" xfId="3"/>
    <cellStyle name="標準 2 2" xfId="4"/>
    <cellStyle name="標準 2 2 2" xfId="5"/>
    <cellStyle name="標準 2 3" xfId="6"/>
    <cellStyle name="標準 2_H270708定時決定届" xfId="7"/>
    <cellStyle name="標準 3" xfId="8"/>
    <cellStyle name="標準 3 2" xfId="9"/>
    <cellStyle name="標準 3_H270708定時決定届" xfId="10"/>
    <cellStyle name="標準 4" xfId="11"/>
    <cellStyle name="標準_報告明細書データ" xfId="12"/>
  </cellStyles>
  <dxfs count="7">
    <dxf>
      <fill>
        <patternFill>
          <bgColor indexed="43"/>
        </patternFill>
      </fill>
    </dxf>
    <dxf>
      <fill>
        <patternFill>
          <bgColor indexed="43"/>
        </patternFill>
      </fill>
    </dxf>
    <dxf>
      <font>
        <condense val="0"/>
        <extend val="0"/>
        <color auto="1"/>
      </font>
      <fill>
        <patternFill>
          <bgColor indexed="43"/>
        </patternFill>
      </fill>
    </dxf>
    <dxf>
      <font>
        <condense val="0"/>
        <extend val="0"/>
        <color auto="1"/>
      </font>
      <fill>
        <patternFill>
          <bgColor indexed="45"/>
        </patternFill>
      </fill>
    </dxf>
    <dxf>
      <font>
        <condense val="0"/>
        <extend val="0"/>
        <color auto="1"/>
      </font>
      <fill>
        <patternFill>
          <bgColor indexed="47"/>
        </patternFill>
      </fill>
    </dxf>
    <dxf>
      <font>
        <condense val="0"/>
        <extend val="0"/>
        <color auto="1"/>
      </font>
      <fill>
        <patternFill>
          <bgColor indexed="41"/>
        </patternFill>
      </fill>
    </dxf>
    <dxf>
      <fill>
        <patternFill>
          <fgColor rgb="FFCCFFCC"/>
          <bgColor rgb="FFCCFFCC"/>
        </patternFill>
      </fill>
    </dxf>
  </dxfs>
  <tableStyles count="0" defaultTableStyle="TableStyleMedium2" defaultPivotStyle="PivotStyleLight16"/>
  <colors>
    <mruColors>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B1:CH600"/>
  <sheetViews>
    <sheetView tabSelected="1" zoomScale="80" zoomScaleNormal="80" workbookViewId="0">
      <pane xSplit="1" ySplit="20" topLeftCell="B21" activePane="bottomRight" state="frozen"/>
      <selection pane="topRight" activeCell="B1" sqref="B1"/>
      <selection pane="bottomLeft" activeCell="A21" sqref="A21"/>
      <selection pane="bottomRight"/>
    </sheetView>
  </sheetViews>
  <sheetFormatPr defaultRowHeight="21.75" customHeight="1" x14ac:dyDescent="0.15"/>
  <cols>
    <col min="1" max="1" width="2.625" customWidth="1"/>
    <col min="2" max="69" width="2.125" customWidth="1"/>
    <col min="70" max="89" width="2.25" customWidth="1"/>
  </cols>
  <sheetData>
    <row r="1" spans="2:70" ht="13.5" customHeight="1" x14ac:dyDescent="0.15"/>
    <row r="2" spans="2:70" ht="13.5" customHeight="1" x14ac:dyDescent="0.15">
      <c r="B2" s="50" t="s">
        <v>95</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2:70" ht="13.5" customHeight="1" x14ac:dyDescent="0.15">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2:70" ht="13.5" customHeight="1" x14ac:dyDescent="0.15">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row>
    <row r="5" spans="2:70" ht="13.5" customHeight="1" x14ac:dyDescent="0.1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row>
    <row r="6" spans="2:70" ht="13.5" customHeight="1" x14ac:dyDescent="0.15"/>
    <row r="7" spans="2:70" ht="13.5" customHeight="1" x14ac:dyDescent="0.15">
      <c r="B7" s="52" t="s">
        <v>97</v>
      </c>
      <c r="C7" s="53"/>
      <c r="D7" s="51" t="s">
        <v>99</v>
      </c>
      <c r="E7" s="51"/>
      <c r="F7" s="51"/>
      <c r="G7" s="51"/>
      <c r="H7" s="51"/>
      <c r="I7" s="51" t="s">
        <v>96</v>
      </c>
      <c r="J7" s="51"/>
      <c r="K7" s="51"/>
      <c r="L7" s="51"/>
      <c r="M7" s="49" t="s">
        <v>102</v>
      </c>
      <c r="N7" s="49"/>
      <c r="O7" s="49"/>
      <c r="P7" s="49"/>
      <c r="Q7" s="49"/>
      <c r="R7" s="49"/>
      <c r="S7" s="49"/>
      <c r="T7" s="49"/>
      <c r="U7" s="49" t="s">
        <v>104</v>
      </c>
      <c r="V7" s="49"/>
      <c r="W7" s="49"/>
      <c r="X7" s="49"/>
      <c r="Y7" s="49"/>
      <c r="Z7" s="49"/>
      <c r="AA7" s="49"/>
      <c r="AB7" s="49"/>
    </row>
    <row r="8" spans="2:70" ht="13.5" customHeight="1" x14ac:dyDescent="0.15">
      <c r="B8" s="53"/>
      <c r="C8" s="53"/>
      <c r="D8" s="51"/>
      <c r="E8" s="51"/>
      <c r="F8" s="51"/>
      <c r="G8" s="51"/>
      <c r="H8" s="51"/>
      <c r="I8" s="51"/>
      <c r="J8" s="51"/>
      <c r="K8" s="51"/>
      <c r="L8" s="51"/>
      <c r="M8" s="49"/>
      <c r="N8" s="49"/>
      <c r="O8" s="49"/>
      <c r="P8" s="49"/>
      <c r="Q8" s="49"/>
      <c r="R8" s="49"/>
      <c r="S8" s="49"/>
      <c r="T8" s="49"/>
      <c r="U8" s="49"/>
      <c r="V8" s="49"/>
      <c r="W8" s="49"/>
      <c r="X8" s="49"/>
      <c r="Y8" s="49"/>
      <c r="Z8" s="49"/>
      <c r="AA8" s="49"/>
      <c r="AB8" s="49"/>
    </row>
    <row r="9" spans="2:70" ht="13.5" customHeight="1" x14ac:dyDescent="0.15">
      <c r="B9" s="53"/>
      <c r="C9" s="53"/>
      <c r="D9" s="51"/>
      <c r="E9" s="51"/>
      <c r="F9" s="51"/>
      <c r="G9" s="51"/>
      <c r="H9" s="51"/>
      <c r="I9" s="51" t="s">
        <v>100</v>
      </c>
      <c r="J9" s="51"/>
      <c r="K9" s="51"/>
      <c r="L9" s="51"/>
      <c r="M9" s="49" t="s">
        <v>105</v>
      </c>
      <c r="N9" s="49"/>
      <c r="O9" s="49"/>
      <c r="P9" s="49"/>
      <c r="Q9" s="49"/>
      <c r="R9" s="49"/>
      <c r="S9" s="49"/>
      <c r="T9" s="49"/>
      <c r="U9" s="49" t="s">
        <v>106</v>
      </c>
      <c r="V9" s="49"/>
      <c r="W9" s="49"/>
      <c r="X9" s="49"/>
      <c r="Y9" s="49"/>
      <c r="Z9" s="49"/>
      <c r="AA9" s="49"/>
      <c r="AB9" s="49"/>
      <c r="AC9" s="49" t="s">
        <v>107</v>
      </c>
      <c r="AD9" s="49"/>
      <c r="AE9" s="49"/>
      <c r="AF9" s="49"/>
      <c r="AG9" s="49"/>
      <c r="AH9" s="49"/>
      <c r="AI9" s="49"/>
      <c r="AJ9" s="49"/>
      <c r="AK9" s="43" t="s">
        <v>108</v>
      </c>
      <c r="AL9" s="44"/>
      <c r="AM9" s="44"/>
      <c r="AN9" s="44"/>
      <c r="AO9" s="44"/>
      <c r="AP9" s="44"/>
      <c r="AQ9" s="44"/>
      <c r="AR9" s="45"/>
      <c r="AS9" s="43" t="s">
        <v>109</v>
      </c>
      <c r="AT9" s="44"/>
      <c r="AU9" s="44"/>
      <c r="AV9" s="44"/>
      <c r="AW9" s="44"/>
      <c r="AX9" s="44"/>
      <c r="AY9" s="44"/>
      <c r="AZ9" s="45"/>
    </row>
    <row r="10" spans="2:70" ht="13.5" customHeight="1" x14ac:dyDescent="0.15">
      <c r="B10" s="53"/>
      <c r="C10" s="53"/>
      <c r="D10" s="51"/>
      <c r="E10" s="51"/>
      <c r="F10" s="51"/>
      <c r="G10" s="51"/>
      <c r="H10" s="51"/>
      <c r="I10" s="51"/>
      <c r="J10" s="51"/>
      <c r="K10" s="51"/>
      <c r="L10" s="51"/>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6"/>
      <c r="AL10" s="47"/>
      <c r="AM10" s="47"/>
      <c r="AN10" s="47"/>
      <c r="AO10" s="47"/>
      <c r="AP10" s="47"/>
      <c r="AQ10" s="47"/>
      <c r="AR10" s="48"/>
      <c r="AS10" s="46"/>
      <c r="AT10" s="47"/>
      <c r="AU10" s="47"/>
      <c r="AV10" s="47"/>
      <c r="AW10" s="47"/>
      <c r="AX10" s="47"/>
      <c r="AY10" s="47"/>
      <c r="AZ10" s="48"/>
    </row>
    <row r="11" spans="2:70" ht="13.5" customHeight="1" x14ac:dyDescent="0.15">
      <c r="B11" s="53"/>
      <c r="C11" s="53"/>
      <c r="D11" s="51"/>
      <c r="E11" s="51"/>
      <c r="F11" s="51"/>
      <c r="G11" s="51"/>
      <c r="H11" s="51"/>
      <c r="I11" s="51" t="s">
        <v>101</v>
      </c>
      <c r="J11" s="51"/>
      <c r="K11" s="51"/>
      <c r="L11" s="51"/>
      <c r="M11" s="43" t="s">
        <v>110</v>
      </c>
      <c r="N11" s="44"/>
      <c r="O11" s="44"/>
      <c r="P11" s="44"/>
      <c r="Q11" s="44"/>
      <c r="R11" s="44"/>
      <c r="S11" s="44"/>
      <c r="T11" s="44"/>
      <c r="U11" s="44"/>
      <c r="V11" s="44"/>
      <c r="W11" s="45"/>
      <c r="X11" s="43" t="s">
        <v>111</v>
      </c>
      <c r="Y11" s="44"/>
      <c r="Z11" s="44"/>
      <c r="AA11" s="44"/>
      <c r="AB11" s="44"/>
      <c r="AC11" s="44"/>
      <c r="AD11" s="44"/>
      <c r="AE11" s="45"/>
      <c r="AF11" s="49" t="s">
        <v>112</v>
      </c>
      <c r="AG11" s="49"/>
      <c r="AH11" s="49"/>
      <c r="AI11" s="49"/>
      <c r="AJ11" s="49"/>
      <c r="AK11" s="49"/>
      <c r="AL11" s="49"/>
      <c r="AM11" s="49"/>
      <c r="AN11" s="49"/>
      <c r="AO11" s="49"/>
    </row>
    <row r="12" spans="2:70" ht="13.5" customHeight="1" x14ac:dyDescent="0.15">
      <c r="B12" s="53"/>
      <c r="C12" s="53"/>
      <c r="D12" s="51"/>
      <c r="E12" s="51"/>
      <c r="F12" s="51"/>
      <c r="G12" s="51"/>
      <c r="H12" s="51"/>
      <c r="I12" s="51"/>
      <c r="J12" s="51"/>
      <c r="K12" s="51"/>
      <c r="L12" s="51"/>
      <c r="M12" s="46"/>
      <c r="N12" s="47"/>
      <c r="O12" s="47"/>
      <c r="P12" s="47"/>
      <c r="Q12" s="47"/>
      <c r="R12" s="47"/>
      <c r="S12" s="47"/>
      <c r="T12" s="47"/>
      <c r="U12" s="47"/>
      <c r="V12" s="47"/>
      <c r="W12" s="48"/>
      <c r="X12" s="46"/>
      <c r="Y12" s="47"/>
      <c r="Z12" s="47"/>
      <c r="AA12" s="47"/>
      <c r="AB12" s="47"/>
      <c r="AC12" s="47"/>
      <c r="AD12" s="47"/>
      <c r="AE12" s="48"/>
      <c r="AF12" s="49"/>
      <c r="AG12" s="49"/>
      <c r="AH12" s="49"/>
      <c r="AI12" s="49"/>
      <c r="AJ12" s="49"/>
      <c r="AK12" s="49"/>
      <c r="AL12" s="49"/>
      <c r="AM12" s="49"/>
      <c r="AN12" s="49"/>
      <c r="AO12" s="49"/>
    </row>
    <row r="13" spans="2:70" ht="13.5" customHeight="1" x14ac:dyDescent="0.15">
      <c r="B13" s="53"/>
      <c r="C13" s="53"/>
      <c r="D13" s="51" t="s">
        <v>98</v>
      </c>
      <c r="E13" s="51"/>
      <c r="F13" s="51"/>
      <c r="G13" s="51"/>
      <c r="H13" s="51"/>
      <c r="I13" s="49" t="s">
        <v>103</v>
      </c>
      <c r="J13" s="49"/>
      <c r="K13" s="49"/>
      <c r="L13" s="49"/>
      <c r="M13" s="49"/>
      <c r="N13" s="49"/>
      <c r="O13" s="49" t="s">
        <v>113</v>
      </c>
      <c r="P13" s="49"/>
      <c r="Q13" s="49"/>
      <c r="R13" s="49"/>
      <c r="S13" s="49"/>
      <c r="T13" s="49"/>
      <c r="U13" s="49" t="s">
        <v>114</v>
      </c>
      <c r="V13" s="49"/>
      <c r="W13" s="49"/>
      <c r="X13" s="49"/>
      <c r="Y13" s="49"/>
      <c r="Z13" s="49"/>
    </row>
    <row r="14" spans="2:70" ht="13.5" customHeight="1" x14ac:dyDescent="0.15">
      <c r="B14" s="53"/>
      <c r="C14" s="53"/>
      <c r="D14" s="51"/>
      <c r="E14" s="51"/>
      <c r="F14" s="51"/>
      <c r="G14" s="51"/>
      <c r="H14" s="51"/>
      <c r="I14" s="49"/>
      <c r="J14" s="49"/>
      <c r="K14" s="49"/>
      <c r="L14" s="49"/>
      <c r="M14" s="49"/>
      <c r="N14" s="49"/>
      <c r="O14" s="49"/>
      <c r="P14" s="49"/>
      <c r="Q14" s="49"/>
      <c r="R14" s="49"/>
      <c r="S14" s="49"/>
      <c r="T14" s="49"/>
      <c r="U14" s="49"/>
      <c r="V14" s="49"/>
      <c r="W14" s="49"/>
      <c r="X14" s="49"/>
      <c r="Y14" s="49"/>
      <c r="Z14" s="49"/>
    </row>
    <row r="15" spans="2:70" ht="13.5" customHeight="1" x14ac:dyDescent="0.15"/>
    <row r="16" spans="2:70" ht="13.5" customHeight="1" x14ac:dyDescent="0.15">
      <c r="AT16" s="83" t="s">
        <v>82</v>
      </c>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row>
    <row r="17" spans="2:86" ht="13.5" customHeight="1" x14ac:dyDescent="0.1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row>
    <row r="18" spans="2:86" ht="14.45" customHeight="1" x14ac:dyDescent="0.15">
      <c r="B18" s="62" t="s">
        <v>83</v>
      </c>
      <c r="C18" s="62"/>
      <c r="D18" s="62"/>
      <c r="E18" s="62"/>
      <c r="F18" s="62" t="s">
        <v>84</v>
      </c>
      <c r="G18" s="62"/>
      <c r="H18" s="62"/>
      <c r="I18" s="62"/>
      <c r="J18" s="78" t="s">
        <v>85</v>
      </c>
      <c r="K18" s="78"/>
      <c r="L18" s="78"/>
      <c r="M18" s="78" t="s">
        <v>86</v>
      </c>
      <c r="N18" s="62"/>
      <c r="O18" s="62"/>
      <c r="P18" s="78" t="s">
        <v>87</v>
      </c>
      <c r="Q18" s="78"/>
      <c r="R18" s="78"/>
      <c r="S18" s="78"/>
      <c r="T18" s="78"/>
      <c r="U18" s="62" t="s">
        <v>88</v>
      </c>
      <c r="V18" s="62"/>
      <c r="W18" s="62"/>
      <c r="X18" s="62"/>
      <c r="Y18" s="62"/>
      <c r="Z18" s="62"/>
      <c r="AA18" s="62"/>
      <c r="AB18" s="62"/>
      <c r="AC18" s="62"/>
      <c r="AD18" s="64" t="s">
        <v>92</v>
      </c>
      <c r="AE18" s="65"/>
      <c r="AF18" s="65"/>
      <c r="AG18" s="62" t="s">
        <v>89</v>
      </c>
      <c r="AH18" s="62"/>
      <c r="AI18" s="62"/>
      <c r="AJ18" s="70" t="s">
        <v>93</v>
      </c>
      <c r="AK18" s="71"/>
      <c r="AL18" s="71"/>
      <c r="AM18" s="71"/>
      <c r="AN18" s="80"/>
      <c r="AO18" s="70" t="s">
        <v>94</v>
      </c>
      <c r="AP18" s="71"/>
      <c r="AQ18" s="71"/>
      <c r="AR18" s="71"/>
      <c r="AS18" s="71"/>
      <c r="AT18" s="76" t="s">
        <v>45</v>
      </c>
      <c r="AU18" s="76"/>
      <c r="AV18" s="76"/>
      <c r="AW18" s="76"/>
      <c r="AX18" s="76"/>
      <c r="AY18" s="59" t="s">
        <v>90</v>
      </c>
      <c r="AZ18" s="60"/>
      <c r="BA18" s="60"/>
      <c r="BB18" s="60"/>
      <c r="BC18" s="60"/>
      <c r="BD18" s="60"/>
      <c r="BE18" s="60"/>
      <c r="BF18" s="60"/>
      <c r="BG18" s="60"/>
      <c r="BH18" s="60"/>
      <c r="BI18" s="60"/>
      <c r="BJ18" s="60"/>
      <c r="BK18" s="60"/>
      <c r="BL18" s="60"/>
      <c r="BM18" s="60"/>
      <c r="BN18" s="60"/>
      <c r="BO18" s="60"/>
      <c r="BP18" s="60"/>
      <c r="BQ18" s="60"/>
      <c r="BR18" s="61"/>
      <c r="BS18" s="62" t="s">
        <v>81</v>
      </c>
      <c r="BT18" s="62"/>
      <c r="BU18" s="62"/>
      <c r="BV18" s="62"/>
      <c r="BW18" s="62"/>
      <c r="BX18" s="62"/>
      <c r="BY18" s="62"/>
      <c r="BZ18" s="62"/>
      <c r="CA18" s="62"/>
      <c r="CB18" s="62"/>
      <c r="CC18" s="64" t="s">
        <v>91</v>
      </c>
      <c r="CD18" s="65"/>
      <c r="CE18" s="65"/>
      <c r="CF18" s="65"/>
      <c r="CG18" s="65"/>
      <c r="CH18" s="65"/>
    </row>
    <row r="19" spans="2:86" ht="14.45" customHeight="1" x14ac:dyDescent="0.15">
      <c r="B19" s="62"/>
      <c r="C19" s="62"/>
      <c r="D19" s="62"/>
      <c r="E19" s="62"/>
      <c r="F19" s="62"/>
      <c r="G19" s="62"/>
      <c r="H19" s="62"/>
      <c r="I19" s="62"/>
      <c r="J19" s="78"/>
      <c r="K19" s="78"/>
      <c r="L19" s="78"/>
      <c r="M19" s="62"/>
      <c r="N19" s="62"/>
      <c r="O19" s="62"/>
      <c r="P19" s="78"/>
      <c r="Q19" s="78"/>
      <c r="R19" s="78"/>
      <c r="S19" s="78"/>
      <c r="T19" s="78"/>
      <c r="U19" s="62"/>
      <c r="V19" s="62"/>
      <c r="W19" s="62"/>
      <c r="X19" s="62"/>
      <c r="Y19" s="62"/>
      <c r="Z19" s="62"/>
      <c r="AA19" s="62"/>
      <c r="AB19" s="62"/>
      <c r="AC19" s="62"/>
      <c r="AD19" s="65"/>
      <c r="AE19" s="65"/>
      <c r="AF19" s="65"/>
      <c r="AG19" s="62"/>
      <c r="AH19" s="62"/>
      <c r="AI19" s="62"/>
      <c r="AJ19" s="72"/>
      <c r="AK19" s="73"/>
      <c r="AL19" s="73"/>
      <c r="AM19" s="73"/>
      <c r="AN19" s="81"/>
      <c r="AO19" s="72"/>
      <c r="AP19" s="73"/>
      <c r="AQ19" s="73"/>
      <c r="AR19" s="73"/>
      <c r="AS19" s="73"/>
      <c r="AT19" s="76"/>
      <c r="AU19" s="76"/>
      <c r="AV19" s="76"/>
      <c r="AW19" s="76"/>
      <c r="AX19" s="76"/>
      <c r="AY19" s="67" t="s">
        <v>17</v>
      </c>
      <c r="AZ19" s="68"/>
      <c r="BA19" s="69"/>
      <c r="BB19" s="67" t="s">
        <v>18</v>
      </c>
      <c r="BC19" s="68"/>
      <c r="BD19" s="69"/>
      <c r="BE19" s="67" t="s">
        <v>17</v>
      </c>
      <c r="BF19" s="68"/>
      <c r="BG19" s="69"/>
      <c r="BH19" s="67" t="s">
        <v>18</v>
      </c>
      <c r="BI19" s="68"/>
      <c r="BJ19" s="69"/>
      <c r="BK19" s="67" t="s">
        <v>17</v>
      </c>
      <c r="BL19" s="68"/>
      <c r="BM19" s="68"/>
      <c r="BN19" s="69"/>
      <c r="BO19" s="67" t="s">
        <v>18</v>
      </c>
      <c r="BP19" s="68"/>
      <c r="BQ19" s="68"/>
      <c r="BR19" s="69"/>
      <c r="BS19" s="62"/>
      <c r="BT19" s="62"/>
      <c r="BU19" s="62"/>
      <c r="BV19" s="62"/>
      <c r="BW19" s="62"/>
      <c r="BX19" s="62"/>
      <c r="BY19" s="62"/>
      <c r="BZ19" s="62"/>
      <c r="CA19" s="62"/>
      <c r="CB19" s="62"/>
      <c r="CC19" s="65"/>
      <c r="CD19" s="65"/>
      <c r="CE19" s="65"/>
      <c r="CF19" s="65"/>
      <c r="CG19" s="65"/>
      <c r="CH19" s="65"/>
    </row>
    <row r="20" spans="2:86" ht="14.45" customHeight="1" thickBot="1" x14ac:dyDescent="0.2">
      <c r="B20" s="63"/>
      <c r="C20" s="63"/>
      <c r="D20" s="63"/>
      <c r="E20" s="63"/>
      <c r="F20" s="63"/>
      <c r="G20" s="63"/>
      <c r="H20" s="63"/>
      <c r="I20" s="63"/>
      <c r="J20" s="79"/>
      <c r="K20" s="79"/>
      <c r="L20" s="79"/>
      <c r="M20" s="63"/>
      <c r="N20" s="63"/>
      <c r="O20" s="63"/>
      <c r="P20" s="79"/>
      <c r="Q20" s="79"/>
      <c r="R20" s="79"/>
      <c r="S20" s="79"/>
      <c r="T20" s="79"/>
      <c r="U20" s="63"/>
      <c r="V20" s="63"/>
      <c r="W20" s="63"/>
      <c r="X20" s="63"/>
      <c r="Y20" s="63"/>
      <c r="Z20" s="63"/>
      <c r="AA20" s="63"/>
      <c r="AB20" s="63"/>
      <c r="AC20" s="63"/>
      <c r="AD20" s="66"/>
      <c r="AE20" s="66"/>
      <c r="AF20" s="66"/>
      <c r="AG20" s="63"/>
      <c r="AH20" s="63"/>
      <c r="AI20" s="63"/>
      <c r="AJ20" s="74"/>
      <c r="AK20" s="75"/>
      <c r="AL20" s="75"/>
      <c r="AM20" s="75"/>
      <c r="AN20" s="82"/>
      <c r="AO20" s="74"/>
      <c r="AP20" s="75"/>
      <c r="AQ20" s="75"/>
      <c r="AR20" s="75"/>
      <c r="AS20" s="75"/>
      <c r="AT20" s="77"/>
      <c r="AU20" s="77"/>
      <c r="AV20" s="77"/>
      <c r="AW20" s="77"/>
      <c r="AX20" s="77"/>
      <c r="AY20" s="56" t="s">
        <v>19</v>
      </c>
      <c r="AZ20" s="57"/>
      <c r="BA20" s="58"/>
      <c r="BB20" s="56" t="s">
        <v>19</v>
      </c>
      <c r="BC20" s="57"/>
      <c r="BD20" s="58"/>
      <c r="BE20" s="56" t="s">
        <v>20</v>
      </c>
      <c r="BF20" s="57"/>
      <c r="BG20" s="58"/>
      <c r="BH20" s="56" t="s">
        <v>20</v>
      </c>
      <c r="BI20" s="57"/>
      <c r="BJ20" s="58"/>
      <c r="BK20" s="56" t="s">
        <v>21</v>
      </c>
      <c r="BL20" s="57"/>
      <c r="BM20" s="57"/>
      <c r="BN20" s="58"/>
      <c r="BO20" s="56" t="s">
        <v>21</v>
      </c>
      <c r="BP20" s="57"/>
      <c r="BQ20" s="57"/>
      <c r="BR20" s="58"/>
      <c r="BS20" s="63"/>
      <c r="BT20" s="63"/>
      <c r="BU20" s="63"/>
      <c r="BV20" s="63"/>
      <c r="BW20" s="63"/>
      <c r="BX20" s="63"/>
      <c r="BY20" s="63"/>
      <c r="BZ20" s="63"/>
      <c r="CA20" s="63"/>
      <c r="CB20" s="63"/>
      <c r="CC20" s="66"/>
      <c r="CD20" s="66"/>
      <c r="CE20" s="66"/>
      <c r="CF20" s="66"/>
      <c r="CG20" s="66"/>
      <c r="CH20" s="66"/>
    </row>
    <row r="21" spans="2:86" ht="21.75" customHeight="1" thickTop="1" x14ac:dyDescent="0.1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86"/>
      <c r="AE21" s="87"/>
      <c r="AF21" s="88"/>
      <c r="AG21" s="55"/>
      <c r="AH21" s="55"/>
      <c r="AI21" s="55"/>
      <c r="AJ21" s="55"/>
      <c r="AK21" s="55"/>
      <c r="AL21" s="55"/>
      <c r="AM21" s="55"/>
      <c r="AN21" s="55"/>
      <c r="AO21" s="55"/>
      <c r="AP21" s="55"/>
      <c r="AQ21" s="55"/>
      <c r="AR21" s="55"/>
      <c r="AS21" s="55"/>
      <c r="AT21" s="54">
        <f t="shared" ref="AT21:AT84" si="0">AJ21+AO21</f>
        <v>0</v>
      </c>
      <c r="AU21" s="54"/>
      <c r="AV21" s="54"/>
      <c r="AW21" s="54"/>
      <c r="AX21" s="54"/>
      <c r="AY21" s="54">
        <f>MATCH(AT21,標準報酬等級表!$F$8:$F$57,1)</f>
        <v>1</v>
      </c>
      <c r="AZ21" s="54"/>
      <c r="BA21" s="54"/>
      <c r="BB21" s="54">
        <f>LOOKUP(AY21,標準報酬等級表!$A$8:$A$57,標準報酬等級表!$D$8:$D$57)</f>
        <v>58</v>
      </c>
      <c r="BC21" s="54"/>
      <c r="BD21" s="54"/>
      <c r="BE21" s="54">
        <f>BK21</f>
        <v>1</v>
      </c>
      <c r="BF21" s="54"/>
      <c r="BG21" s="54"/>
      <c r="BH21" s="54">
        <f>LOOKUP(BE21,標準報酬等級表!$B$11:$B$42,標準報酬等級表!$D$11:$D$42)</f>
        <v>88</v>
      </c>
      <c r="BI21" s="54"/>
      <c r="BJ21" s="54"/>
      <c r="BK21" s="54">
        <f>IF(AY21&gt;35,32,IF(AY21&lt;4,1,AY21-3))</f>
        <v>1</v>
      </c>
      <c r="BL21" s="54"/>
      <c r="BM21" s="54"/>
      <c r="BN21" s="54"/>
      <c r="BO21" s="54">
        <f>LOOKUP(BK21,標準報酬等級表!$B$11:$B$42,標準報酬等級表!$D$11:$D$42)</f>
        <v>88</v>
      </c>
      <c r="BP21" s="54"/>
      <c r="BQ21" s="54"/>
      <c r="BR21" s="54"/>
      <c r="BS21" s="55"/>
      <c r="BT21" s="55"/>
      <c r="BU21" s="55"/>
      <c r="BV21" s="55"/>
      <c r="BW21" s="55"/>
      <c r="BX21" s="55"/>
      <c r="BY21" s="55"/>
      <c r="BZ21" s="55"/>
      <c r="CA21" s="55"/>
      <c r="CB21" s="55"/>
      <c r="CC21" s="55"/>
      <c r="CD21" s="55"/>
      <c r="CE21" s="55"/>
      <c r="CF21" s="55"/>
      <c r="CG21" s="55"/>
      <c r="CH21" s="55"/>
    </row>
    <row r="22" spans="2:86" ht="21.75" customHeight="1" x14ac:dyDescent="0.15">
      <c r="B22" s="55"/>
      <c r="C22" s="55"/>
      <c r="D22" s="55"/>
      <c r="E22" s="55"/>
      <c r="F22" s="55"/>
      <c r="G22" s="55"/>
      <c r="H22" s="55"/>
      <c r="I22" s="55"/>
      <c r="J22" s="55"/>
      <c r="K22" s="55"/>
      <c r="L22" s="55"/>
      <c r="M22" s="55"/>
      <c r="N22" s="55"/>
      <c r="O22" s="55"/>
      <c r="P22" s="55"/>
      <c r="Q22" s="55"/>
      <c r="R22" s="55"/>
      <c r="S22" s="55"/>
      <c r="T22" s="55"/>
      <c r="U22" s="49"/>
      <c r="V22" s="49"/>
      <c r="W22" s="49"/>
      <c r="X22" s="49"/>
      <c r="Y22" s="49"/>
      <c r="Z22" s="49"/>
      <c r="AA22" s="49"/>
      <c r="AB22" s="49"/>
      <c r="AC22" s="49"/>
      <c r="AD22" s="49"/>
      <c r="AE22" s="49"/>
      <c r="AF22" s="49"/>
      <c r="AG22" s="55"/>
      <c r="AH22" s="55"/>
      <c r="AI22" s="55"/>
      <c r="AJ22" s="55"/>
      <c r="AK22" s="55"/>
      <c r="AL22" s="55"/>
      <c r="AM22" s="55"/>
      <c r="AN22" s="55"/>
      <c r="AO22" s="55"/>
      <c r="AP22" s="55"/>
      <c r="AQ22" s="55"/>
      <c r="AR22" s="55"/>
      <c r="AS22" s="55"/>
      <c r="AT22" s="54">
        <f t="shared" si="0"/>
        <v>0</v>
      </c>
      <c r="AU22" s="54"/>
      <c r="AV22" s="54"/>
      <c r="AW22" s="54"/>
      <c r="AX22" s="54"/>
      <c r="AY22" s="54">
        <f>MATCH(AT22,標準報酬等級表!$F$8:$F$57,1)</f>
        <v>1</v>
      </c>
      <c r="AZ22" s="54"/>
      <c r="BA22" s="54"/>
      <c r="BB22" s="54">
        <f>LOOKUP(AY22,標準報酬等級表!$A$8:$A$57,標準報酬等級表!$D$8:$D$57)</f>
        <v>58</v>
      </c>
      <c r="BC22" s="54"/>
      <c r="BD22" s="54"/>
      <c r="BE22" s="54">
        <f t="shared" ref="BE22:BE85" si="1">BK22</f>
        <v>1</v>
      </c>
      <c r="BF22" s="54"/>
      <c r="BG22" s="54"/>
      <c r="BH22" s="54">
        <f>LOOKUP(BE22,標準報酬等級表!$B$11:$B$42,標準報酬等級表!$D$11:$D$42)</f>
        <v>88</v>
      </c>
      <c r="BI22" s="54"/>
      <c r="BJ22" s="54"/>
      <c r="BK22" s="54">
        <f t="shared" ref="BK22:BK85" si="2">IF(AY22&gt;35,32,IF(AY22&lt;4,1,AY22-3))</f>
        <v>1</v>
      </c>
      <c r="BL22" s="54"/>
      <c r="BM22" s="54"/>
      <c r="BN22" s="54"/>
      <c r="BO22" s="54">
        <f>LOOKUP(BK22,標準報酬等級表!$B$11:$B$42,標準報酬等級表!$D$11:$D$42)</f>
        <v>88</v>
      </c>
      <c r="BP22" s="54"/>
      <c r="BQ22" s="54"/>
      <c r="BR22" s="54"/>
      <c r="BS22" s="55"/>
      <c r="BT22" s="55"/>
      <c r="BU22" s="55"/>
      <c r="BV22" s="55"/>
      <c r="BW22" s="55"/>
      <c r="BX22" s="55"/>
      <c r="BY22" s="55"/>
      <c r="BZ22" s="55"/>
      <c r="CA22" s="55"/>
      <c r="CB22" s="55"/>
      <c r="CC22" s="55"/>
      <c r="CD22" s="55"/>
      <c r="CE22" s="55"/>
      <c r="CF22" s="55"/>
      <c r="CG22" s="55"/>
      <c r="CH22" s="55"/>
    </row>
    <row r="23" spans="2:86" ht="21.75" customHeight="1" x14ac:dyDescent="0.15">
      <c r="B23" s="55"/>
      <c r="C23" s="55"/>
      <c r="D23" s="55"/>
      <c r="E23" s="55"/>
      <c r="F23" s="55"/>
      <c r="G23" s="55"/>
      <c r="H23" s="55"/>
      <c r="I23" s="55"/>
      <c r="J23" s="55"/>
      <c r="K23" s="55"/>
      <c r="L23" s="55"/>
      <c r="M23" s="55"/>
      <c r="N23" s="55"/>
      <c r="O23" s="55"/>
      <c r="P23" s="55"/>
      <c r="Q23" s="55"/>
      <c r="R23" s="55"/>
      <c r="S23" s="55"/>
      <c r="T23" s="55"/>
      <c r="U23" s="49"/>
      <c r="V23" s="49"/>
      <c r="W23" s="49"/>
      <c r="X23" s="49"/>
      <c r="Y23" s="49"/>
      <c r="Z23" s="49"/>
      <c r="AA23" s="49"/>
      <c r="AB23" s="49"/>
      <c r="AC23" s="49"/>
      <c r="AD23" s="49"/>
      <c r="AE23" s="49"/>
      <c r="AF23" s="49"/>
      <c r="AG23" s="55"/>
      <c r="AH23" s="55"/>
      <c r="AI23" s="55"/>
      <c r="AJ23" s="55"/>
      <c r="AK23" s="55"/>
      <c r="AL23" s="55"/>
      <c r="AM23" s="55"/>
      <c r="AN23" s="55"/>
      <c r="AO23" s="55"/>
      <c r="AP23" s="55"/>
      <c r="AQ23" s="55"/>
      <c r="AR23" s="55"/>
      <c r="AS23" s="55"/>
      <c r="AT23" s="54">
        <f t="shared" si="0"/>
        <v>0</v>
      </c>
      <c r="AU23" s="54"/>
      <c r="AV23" s="54"/>
      <c r="AW23" s="54"/>
      <c r="AX23" s="54"/>
      <c r="AY23" s="54">
        <f>MATCH(AT23,標準報酬等級表!$F$8:$F$57,1)</f>
        <v>1</v>
      </c>
      <c r="AZ23" s="54"/>
      <c r="BA23" s="54"/>
      <c r="BB23" s="54">
        <f>LOOKUP(AY23,標準報酬等級表!$A$8:$A$57,標準報酬等級表!$D$8:$D$57)</f>
        <v>58</v>
      </c>
      <c r="BC23" s="54"/>
      <c r="BD23" s="54"/>
      <c r="BE23" s="54">
        <f t="shared" si="1"/>
        <v>1</v>
      </c>
      <c r="BF23" s="54"/>
      <c r="BG23" s="54"/>
      <c r="BH23" s="54">
        <f>LOOKUP(BE23,標準報酬等級表!$B$11:$B$42,標準報酬等級表!$D$11:$D$42)</f>
        <v>88</v>
      </c>
      <c r="BI23" s="54"/>
      <c r="BJ23" s="54"/>
      <c r="BK23" s="54">
        <f t="shared" si="2"/>
        <v>1</v>
      </c>
      <c r="BL23" s="54"/>
      <c r="BM23" s="54"/>
      <c r="BN23" s="54"/>
      <c r="BO23" s="54">
        <f>LOOKUP(BK23,標準報酬等級表!$B$11:$B$42,標準報酬等級表!$D$11:$D$42)</f>
        <v>88</v>
      </c>
      <c r="BP23" s="54"/>
      <c r="BQ23" s="54"/>
      <c r="BR23" s="54"/>
      <c r="BS23" s="49"/>
      <c r="BT23" s="49"/>
      <c r="BU23" s="49"/>
      <c r="BV23" s="49"/>
      <c r="BW23" s="49"/>
      <c r="BX23" s="49"/>
      <c r="BY23" s="49"/>
      <c r="BZ23" s="49"/>
      <c r="CA23" s="49"/>
      <c r="CB23" s="49"/>
      <c r="CC23" s="55"/>
      <c r="CD23" s="55"/>
      <c r="CE23" s="55"/>
      <c r="CF23" s="55"/>
      <c r="CG23" s="55"/>
      <c r="CH23" s="55"/>
    </row>
    <row r="24" spans="2:86" ht="21.75" customHeight="1" x14ac:dyDescent="0.15">
      <c r="B24" s="55"/>
      <c r="C24" s="55"/>
      <c r="D24" s="55"/>
      <c r="E24" s="55"/>
      <c r="F24" s="55"/>
      <c r="G24" s="55"/>
      <c r="H24" s="55"/>
      <c r="I24" s="55"/>
      <c r="J24" s="55"/>
      <c r="K24" s="55"/>
      <c r="L24" s="55"/>
      <c r="M24" s="55"/>
      <c r="N24" s="55"/>
      <c r="O24" s="55"/>
      <c r="P24" s="55"/>
      <c r="Q24" s="55"/>
      <c r="R24" s="55"/>
      <c r="S24" s="55"/>
      <c r="T24" s="55"/>
      <c r="U24" s="49"/>
      <c r="V24" s="49"/>
      <c r="W24" s="49"/>
      <c r="X24" s="49"/>
      <c r="Y24" s="49"/>
      <c r="Z24" s="49"/>
      <c r="AA24" s="49"/>
      <c r="AB24" s="49"/>
      <c r="AC24" s="49"/>
      <c r="AD24" s="49"/>
      <c r="AE24" s="49"/>
      <c r="AF24" s="49"/>
      <c r="AG24" s="55"/>
      <c r="AH24" s="55"/>
      <c r="AI24" s="55"/>
      <c r="AJ24" s="55"/>
      <c r="AK24" s="55"/>
      <c r="AL24" s="55"/>
      <c r="AM24" s="55"/>
      <c r="AN24" s="55"/>
      <c r="AO24" s="55"/>
      <c r="AP24" s="55"/>
      <c r="AQ24" s="55"/>
      <c r="AR24" s="55"/>
      <c r="AS24" s="55"/>
      <c r="AT24" s="54">
        <f t="shared" si="0"/>
        <v>0</v>
      </c>
      <c r="AU24" s="54"/>
      <c r="AV24" s="54"/>
      <c r="AW24" s="54"/>
      <c r="AX24" s="54"/>
      <c r="AY24" s="54">
        <f>MATCH(AT24,標準報酬等級表!$F$8:$F$57,1)</f>
        <v>1</v>
      </c>
      <c r="AZ24" s="54"/>
      <c r="BA24" s="54"/>
      <c r="BB24" s="54">
        <f>LOOKUP(AY24,標準報酬等級表!$A$8:$A$57,標準報酬等級表!$D$8:$D$57)</f>
        <v>58</v>
      </c>
      <c r="BC24" s="54"/>
      <c r="BD24" s="54"/>
      <c r="BE24" s="54">
        <f t="shared" si="1"/>
        <v>1</v>
      </c>
      <c r="BF24" s="54"/>
      <c r="BG24" s="54"/>
      <c r="BH24" s="54">
        <f>LOOKUP(BE24,標準報酬等級表!$B$11:$B$42,標準報酬等級表!$D$11:$D$42)</f>
        <v>88</v>
      </c>
      <c r="BI24" s="54"/>
      <c r="BJ24" s="54"/>
      <c r="BK24" s="54">
        <f t="shared" si="2"/>
        <v>1</v>
      </c>
      <c r="BL24" s="54"/>
      <c r="BM24" s="54"/>
      <c r="BN24" s="54"/>
      <c r="BO24" s="54">
        <f>LOOKUP(BK24,標準報酬等級表!$B$11:$B$42,標準報酬等級表!$D$11:$D$42)</f>
        <v>88</v>
      </c>
      <c r="BP24" s="54"/>
      <c r="BQ24" s="54"/>
      <c r="BR24" s="54"/>
      <c r="BS24" s="49"/>
      <c r="BT24" s="49"/>
      <c r="BU24" s="49"/>
      <c r="BV24" s="49"/>
      <c r="BW24" s="49"/>
      <c r="BX24" s="49"/>
      <c r="BY24" s="49"/>
      <c r="BZ24" s="49"/>
      <c r="CA24" s="49"/>
      <c r="CB24" s="49"/>
      <c r="CC24" s="55"/>
      <c r="CD24" s="55"/>
      <c r="CE24" s="55"/>
      <c r="CF24" s="55"/>
      <c r="CG24" s="55"/>
      <c r="CH24" s="55"/>
    </row>
    <row r="25" spans="2:86" ht="21.75" customHeight="1" x14ac:dyDescent="0.15">
      <c r="B25" s="55"/>
      <c r="C25" s="55"/>
      <c r="D25" s="55"/>
      <c r="E25" s="55"/>
      <c r="F25" s="55"/>
      <c r="G25" s="55"/>
      <c r="H25" s="55"/>
      <c r="I25" s="55"/>
      <c r="J25" s="55"/>
      <c r="K25" s="55"/>
      <c r="L25" s="55"/>
      <c r="M25" s="55"/>
      <c r="N25" s="55"/>
      <c r="O25" s="55"/>
      <c r="P25" s="55"/>
      <c r="Q25" s="55"/>
      <c r="R25" s="55"/>
      <c r="S25" s="55"/>
      <c r="T25" s="55"/>
      <c r="U25" s="49"/>
      <c r="V25" s="49"/>
      <c r="W25" s="49"/>
      <c r="X25" s="49"/>
      <c r="Y25" s="49"/>
      <c r="Z25" s="49"/>
      <c r="AA25" s="49"/>
      <c r="AB25" s="49"/>
      <c r="AC25" s="49"/>
      <c r="AD25" s="49"/>
      <c r="AE25" s="49"/>
      <c r="AF25" s="49"/>
      <c r="AG25" s="55"/>
      <c r="AH25" s="55"/>
      <c r="AI25" s="55"/>
      <c r="AJ25" s="55"/>
      <c r="AK25" s="55"/>
      <c r="AL25" s="55"/>
      <c r="AM25" s="55"/>
      <c r="AN25" s="55"/>
      <c r="AO25" s="55"/>
      <c r="AP25" s="55"/>
      <c r="AQ25" s="55"/>
      <c r="AR25" s="55"/>
      <c r="AS25" s="55"/>
      <c r="AT25" s="54">
        <f t="shared" si="0"/>
        <v>0</v>
      </c>
      <c r="AU25" s="54"/>
      <c r="AV25" s="54"/>
      <c r="AW25" s="54"/>
      <c r="AX25" s="54"/>
      <c r="AY25" s="54">
        <f>MATCH(AT25,標準報酬等級表!$F$8:$F$57,1)</f>
        <v>1</v>
      </c>
      <c r="AZ25" s="54"/>
      <c r="BA25" s="54"/>
      <c r="BB25" s="54">
        <f>LOOKUP(AY25,標準報酬等級表!$A$8:$A$57,標準報酬等級表!$D$8:$D$57)</f>
        <v>58</v>
      </c>
      <c r="BC25" s="54"/>
      <c r="BD25" s="54"/>
      <c r="BE25" s="54">
        <f t="shared" si="1"/>
        <v>1</v>
      </c>
      <c r="BF25" s="54"/>
      <c r="BG25" s="54"/>
      <c r="BH25" s="54">
        <f>LOOKUP(BE25,標準報酬等級表!$B$11:$B$42,標準報酬等級表!$D$11:$D$42)</f>
        <v>88</v>
      </c>
      <c r="BI25" s="54"/>
      <c r="BJ25" s="54"/>
      <c r="BK25" s="54">
        <f t="shared" si="2"/>
        <v>1</v>
      </c>
      <c r="BL25" s="54"/>
      <c r="BM25" s="54"/>
      <c r="BN25" s="54"/>
      <c r="BO25" s="54">
        <f>LOOKUP(BK25,標準報酬等級表!$B$11:$B$42,標準報酬等級表!$D$11:$D$42)</f>
        <v>88</v>
      </c>
      <c r="BP25" s="54"/>
      <c r="BQ25" s="54"/>
      <c r="BR25" s="54"/>
      <c r="BS25" s="49"/>
      <c r="BT25" s="49"/>
      <c r="BU25" s="49"/>
      <c r="BV25" s="49"/>
      <c r="BW25" s="49"/>
      <c r="BX25" s="49"/>
      <c r="BY25" s="49"/>
      <c r="BZ25" s="49"/>
      <c r="CA25" s="49"/>
      <c r="CB25" s="49"/>
      <c r="CC25" s="55"/>
      <c r="CD25" s="55"/>
      <c r="CE25" s="55"/>
      <c r="CF25" s="55"/>
      <c r="CG25" s="55"/>
      <c r="CH25" s="55"/>
    </row>
    <row r="26" spans="2:86" ht="21.75" customHeight="1" x14ac:dyDescent="0.15">
      <c r="B26" s="55"/>
      <c r="C26" s="55"/>
      <c r="D26" s="55"/>
      <c r="E26" s="55"/>
      <c r="F26" s="55"/>
      <c r="G26" s="55"/>
      <c r="H26" s="55"/>
      <c r="I26" s="55"/>
      <c r="J26" s="55"/>
      <c r="K26" s="55"/>
      <c r="L26" s="55"/>
      <c r="M26" s="55"/>
      <c r="N26" s="55"/>
      <c r="O26" s="55"/>
      <c r="P26" s="55"/>
      <c r="Q26" s="55"/>
      <c r="R26" s="55"/>
      <c r="S26" s="55"/>
      <c r="T26" s="55"/>
      <c r="U26" s="49"/>
      <c r="V26" s="49"/>
      <c r="W26" s="49"/>
      <c r="X26" s="49"/>
      <c r="Y26" s="49"/>
      <c r="Z26" s="49"/>
      <c r="AA26" s="49"/>
      <c r="AB26" s="49"/>
      <c r="AC26" s="49"/>
      <c r="AD26" s="49"/>
      <c r="AE26" s="49"/>
      <c r="AF26" s="49"/>
      <c r="AG26" s="55"/>
      <c r="AH26" s="55"/>
      <c r="AI26" s="55"/>
      <c r="AJ26" s="55"/>
      <c r="AK26" s="55"/>
      <c r="AL26" s="55"/>
      <c r="AM26" s="55"/>
      <c r="AN26" s="55"/>
      <c r="AO26" s="55"/>
      <c r="AP26" s="55"/>
      <c r="AQ26" s="55"/>
      <c r="AR26" s="55"/>
      <c r="AS26" s="55"/>
      <c r="AT26" s="54">
        <f t="shared" si="0"/>
        <v>0</v>
      </c>
      <c r="AU26" s="54"/>
      <c r="AV26" s="54"/>
      <c r="AW26" s="54"/>
      <c r="AX26" s="54"/>
      <c r="AY26" s="54">
        <f>MATCH(AT26,標準報酬等級表!$F$8:$F$57,1)</f>
        <v>1</v>
      </c>
      <c r="AZ26" s="54"/>
      <c r="BA26" s="54"/>
      <c r="BB26" s="54">
        <f>LOOKUP(AY26,標準報酬等級表!$A$8:$A$57,標準報酬等級表!$D$8:$D$57)</f>
        <v>58</v>
      </c>
      <c r="BC26" s="54"/>
      <c r="BD26" s="54"/>
      <c r="BE26" s="54">
        <f t="shared" si="1"/>
        <v>1</v>
      </c>
      <c r="BF26" s="54"/>
      <c r="BG26" s="54"/>
      <c r="BH26" s="54">
        <f>LOOKUP(BE26,標準報酬等級表!$B$11:$B$42,標準報酬等級表!$D$11:$D$42)</f>
        <v>88</v>
      </c>
      <c r="BI26" s="54"/>
      <c r="BJ26" s="54"/>
      <c r="BK26" s="54">
        <f t="shared" si="2"/>
        <v>1</v>
      </c>
      <c r="BL26" s="54"/>
      <c r="BM26" s="54"/>
      <c r="BN26" s="54"/>
      <c r="BO26" s="54">
        <f>LOOKUP(BK26,標準報酬等級表!$B$11:$B$42,標準報酬等級表!$D$11:$D$42)</f>
        <v>88</v>
      </c>
      <c r="BP26" s="54"/>
      <c r="BQ26" s="54"/>
      <c r="BR26" s="54"/>
      <c r="BS26" s="49"/>
      <c r="BT26" s="49"/>
      <c r="BU26" s="49"/>
      <c r="BV26" s="49"/>
      <c r="BW26" s="49"/>
      <c r="BX26" s="49"/>
      <c r="BY26" s="49"/>
      <c r="BZ26" s="49"/>
      <c r="CA26" s="49"/>
      <c r="CB26" s="49"/>
      <c r="CC26" s="55"/>
      <c r="CD26" s="55"/>
      <c r="CE26" s="55"/>
      <c r="CF26" s="55"/>
      <c r="CG26" s="55"/>
      <c r="CH26" s="55"/>
    </row>
    <row r="27" spans="2:86" ht="21.75" customHeight="1" x14ac:dyDescent="0.15">
      <c r="B27" s="55"/>
      <c r="C27" s="55"/>
      <c r="D27" s="55"/>
      <c r="E27" s="55"/>
      <c r="F27" s="55"/>
      <c r="G27" s="55"/>
      <c r="H27" s="55"/>
      <c r="I27" s="55"/>
      <c r="J27" s="55"/>
      <c r="K27" s="55"/>
      <c r="L27" s="55"/>
      <c r="M27" s="55"/>
      <c r="N27" s="55"/>
      <c r="O27" s="55"/>
      <c r="P27" s="55"/>
      <c r="Q27" s="55"/>
      <c r="R27" s="55"/>
      <c r="S27" s="55"/>
      <c r="T27" s="55"/>
      <c r="U27" s="49"/>
      <c r="V27" s="49"/>
      <c r="W27" s="49"/>
      <c r="X27" s="49"/>
      <c r="Y27" s="49"/>
      <c r="Z27" s="49"/>
      <c r="AA27" s="49"/>
      <c r="AB27" s="49"/>
      <c r="AC27" s="49"/>
      <c r="AD27" s="49"/>
      <c r="AE27" s="49"/>
      <c r="AF27" s="49"/>
      <c r="AG27" s="55"/>
      <c r="AH27" s="55"/>
      <c r="AI27" s="55"/>
      <c r="AJ27" s="55"/>
      <c r="AK27" s="55"/>
      <c r="AL27" s="55"/>
      <c r="AM27" s="55"/>
      <c r="AN27" s="55"/>
      <c r="AO27" s="55"/>
      <c r="AP27" s="55"/>
      <c r="AQ27" s="55"/>
      <c r="AR27" s="55"/>
      <c r="AS27" s="55"/>
      <c r="AT27" s="54">
        <f t="shared" si="0"/>
        <v>0</v>
      </c>
      <c r="AU27" s="54"/>
      <c r="AV27" s="54"/>
      <c r="AW27" s="54"/>
      <c r="AX27" s="54"/>
      <c r="AY27" s="54">
        <f>MATCH(AT27,標準報酬等級表!$F$8:$F$57,1)</f>
        <v>1</v>
      </c>
      <c r="AZ27" s="54"/>
      <c r="BA27" s="54"/>
      <c r="BB27" s="54">
        <f>LOOKUP(AY27,標準報酬等級表!$A$8:$A$57,標準報酬等級表!$D$8:$D$57)</f>
        <v>58</v>
      </c>
      <c r="BC27" s="54"/>
      <c r="BD27" s="54"/>
      <c r="BE27" s="54">
        <f t="shared" si="1"/>
        <v>1</v>
      </c>
      <c r="BF27" s="54"/>
      <c r="BG27" s="54"/>
      <c r="BH27" s="54">
        <f>LOOKUP(BE27,標準報酬等級表!$B$11:$B$42,標準報酬等級表!$D$11:$D$42)</f>
        <v>88</v>
      </c>
      <c r="BI27" s="54"/>
      <c r="BJ27" s="54"/>
      <c r="BK27" s="54">
        <f t="shared" si="2"/>
        <v>1</v>
      </c>
      <c r="BL27" s="54"/>
      <c r="BM27" s="54"/>
      <c r="BN27" s="54"/>
      <c r="BO27" s="54">
        <f>LOOKUP(BK27,標準報酬等級表!$B$11:$B$42,標準報酬等級表!$D$11:$D$42)</f>
        <v>88</v>
      </c>
      <c r="BP27" s="54"/>
      <c r="BQ27" s="54"/>
      <c r="BR27" s="54"/>
      <c r="BS27" s="49"/>
      <c r="BT27" s="49"/>
      <c r="BU27" s="49"/>
      <c r="BV27" s="49"/>
      <c r="BW27" s="49"/>
      <c r="BX27" s="49"/>
      <c r="BY27" s="49"/>
      <c r="BZ27" s="49"/>
      <c r="CA27" s="49"/>
      <c r="CB27" s="49"/>
      <c r="CC27" s="55"/>
      <c r="CD27" s="55"/>
      <c r="CE27" s="55"/>
      <c r="CF27" s="55"/>
      <c r="CG27" s="55"/>
      <c r="CH27" s="55"/>
    </row>
    <row r="28" spans="2:86" ht="21.75" customHeight="1" x14ac:dyDescent="0.15">
      <c r="B28" s="55"/>
      <c r="C28" s="55"/>
      <c r="D28" s="55"/>
      <c r="E28" s="55"/>
      <c r="F28" s="55"/>
      <c r="G28" s="55"/>
      <c r="H28" s="55"/>
      <c r="I28" s="55"/>
      <c r="J28" s="55"/>
      <c r="K28" s="55"/>
      <c r="L28" s="55"/>
      <c r="M28" s="55"/>
      <c r="N28" s="55"/>
      <c r="O28" s="55"/>
      <c r="P28" s="55"/>
      <c r="Q28" s="55"/>
      <c r="R28" s="55"/>
      <c r="S28" s="55"/>
      <c r="T28" s="55"/>
      <c r="U28" s="49"/>
      <c r="V28" s="49"/>
      <c r="W28" s="49"/>
      <c r="X28" s="49"/>
      <c r="Y28" s="49"/>
      <c r="Z28" s="49"/>
      <c r="AA28" s="49"/>
      <c r="AB28" s="49"/>
      <c r="AC28" s="49"/>
      <c r="AD28" s="49"/>
      <c r="AE28" s="49"/>
      <c r="AF28" s="49"/>
      <c r="AG28" s="55"/>
      <c r="AH28" s="55"/>
      <c r="AI28" s="55"/>
      <c r="AJ28" s="55"/>
      <c r="AK28" s="55"/>
      <c r="AL28" s="55"/>
      <c r="AM28" s="55"/>
      <c r="AN28" s="55"/>
      <c r="AO28" s="55"/>
      <c r="AP28" s="55"/>
      <c r="AQ28" s="55"/>
      <c r="AR28" s="55"/>
      <c r="AS28" s="55"/>
      <c r="AT28" s="54">
        <f t="shared" si="0"/>
        <v>0</v>
      </c>
      <c r="AU28" s="54"/>
      <c r="AV28" s="54"/>
      <c r="AW28" s="54"/>
      <c r="AX28" s="54"/>
      <c r="AY28" s="54">
        <f>MATCH(AT28,標準報酬等級表!$F$8:$F$57,1)</f>
        <v>1</v>
      </c>
      <c r="AZ28" s="54"/>
      <c r="BA28" s="54"/>
      <c r="BB28" s="54">
        <f>LOOKUP(AY28,標準報酬等級表!$A$8:$A$57,標準報酬等級表!$D$8:$D$57)</f>
        <v>58</v>
      </c>
      <c r="BC28" s="54"/>
      <c r="BD28" s="54"/>
      <c r="BE28" s="54">
        <f t="shared" si="1"/>
        <v>1</v>
      </c>
      <c r="BF28" s="54"/>
      <c r="BG28" s="54"/>
      <c r="BH28" s="54">
        <f>LOOKUP(BE28,標準報酬等級表!$B$11:$B$42,標準報酬等級表!$D$11:$D$42)</f>
        <v>88</v>
      </c>
      <c r="BI28" s="54"/>
      <c r="BJ28" s="54"/>
      <c r="BK28" s="54">
        <f t="shared" si="2"/>
        <v>1</v>
      </c>
      <c r="BL28" s="54"/>
      <c r="BM28" s="54"/>
      <c r="BN28" s="54"/>
      <c r="BO28" s="54">
        <f>LOOKUP(BK28,標準報酬等級表!$B$11:$B$42,標準報酬等級表!$D$11:$D$42)</f>
        <v>88</v>
      </c>
      <c r="BP28" s="54"/>
      <c r="BQ28" s="54"/>
      <c r="BR28" s="54"/>
      <c r="BS28" s="49"/>
      <c r="BT28" s="49"/>
      <c r="BU28" s="49"/>
      <c r="BV28" s="49"/>
      <c r="BW28" s="49"/>
      <c r="BX28" s="49"/>
      <c r="BY28" s="49"/>
      <c r="BZ28" s="49"/>
      <c r="CA28" s="49"/>
      <c r="CB28" s="49"/>
      <c r="CC28" s="55"/>
      <c r="CD28" s="55"/>
      <c r="CE28" s="55"/>
      <c r="CF28" s="55"/>
      <c r="CG28" s="55"/>
      <c r="CH28" s="55"/>
    </row>
    <row r="29" spans="2:86" ht="21.75" customHeight="1" x14ac:dyDescent="0.15">
      <c r="B29" s="55"/>
      <c r="C29" s="55"/>
      <c r="D29" s="55"/>
      <c r="E29" s="55"/>
      <c r="F29" s="55"/>
      <c r="G29" s="55"/>
      <c r="H29" s="55"/>
      <c r="I29" s="55"/>
      <c r="J29" s="55"/>
      <c r="K29" s="55"/>
      <c r="L29" s="55"/>
      <c r="M29" s="55"/>
      <c r="N29" s="55"/>
      <c r="O29" s="55"/>
      <c r="P29" s="55"/>
      <c r="Q29" s="55"/>
      <c r="R29" s="55"/>
      <c r="S29" s="55"/>
      <c r="T29" s="55"/>
      <c r="U29" s="49"/>
      <c r="V29" s="49"/>
      <c r="W29" s="49"/>
      <c r="X29" s="49"/>
      <c r="Y29" s="49"/>
      <c r="Z29" s="49"/>
      <c r="AA29" s="49"/>
      <c r="AB29" s="49"/>
      <c r="AC29" s="49"/>
      <c r="AD29" s="49"/>
      <c r="AE29" s="49"/>
      <c r="AF29" s="49"/>
      <c r="AG29" s="55"/>
      <c r="AH29" s="55"/>
      <c r="AI29" s="55"/>
      <c r="AJ29" s="55"/>
      <c r="AK29" s="55"/>
      <c r="AL29" s="55"/>
      <c r="AM29" s="55"/>
      <c r="AN29" s="55"/>
      <c r="AO29" s="55"/>
      <c r="AP29" s="55"/>
      <c r="AQ29" s="55"/>
      <c r="AR29" s="55"/>
      <c r="AS29" s="55"/>
      <c r="AT29" s="54">
        <f t="shared" si="0"/>
        <v>0</v>
      </c>
      <c r="AU29" s="54"/>
      <c r="AV29" s="54"/>
      <c r="AW29" s="54"/>
      <c r="AX29" s="54"/>
      <c r="AY29" s="54">
        <f>MATCH(AT29,標準報酬等級表!$F$8:$F$57,1)</f>
        <v>1</v>
      </c>
      <c r="AZ29" s="54"/>
      <c r="BA29" s="54"/>
      <c r="BB29" s="54">
        <f>LOOKUP(AY29,標準報酬等級表!$A$8:$A$57,標準報酬等級表!$D$8:$D$57)</f>
        <v>58</v>
      </c>
      <c r="BC29" s="54"/>
      <c r="BD29" s="54"/>
      <c r="BE29" s="54">
        <f t="shared" si="1"/>
        <v>1</v>
      </c>
      <c r="BF29" s="54"/>
      <c r="BG29" s="54"/>
      <c r="BH29" s="54">
        <f>LOOKUP(BE29,標準報酬等級表!$B$11:$B$42,標準報酬等級表!$D$11:$D$42)</f>
        <v>88</v>
      </c>
      <c r="BI29" s="54"/>
      <c r="BJ29" s="54"/>
      <c r="BK29" s="54">
        <f t="shared" si="2"/>
        <v>1</v>
      </c>
      <c r="BL29" s="54"/>
      <c r="BM29" s="54"/>
      <c r="BN29" s="54"/>
      <c r="BO29" s="54">
        <f>LOOKUP(BK29,標準報酬等級表!$B$11:$B$42,標準報酬等級表!$D$11:$D$42)</f>
        <v>88</v>
      </c>
      <c r="BP29" s="54"/>
      <c r="BQ29" s="54"/>
      <c r="BR29" s="54"/>
      <c r="BS29" s="49"/>
      <c r="BT29" s="49"/>
      <c r="BU29" s="49"/>
      <c r="BV29" s="49"/>
      <c r="BW29" s="49"/>
      <c r="BX29" s="49"/>
      <c r="BY29" s="49"/>
      <c r="BZ29" s="49"/>
      <c r="CA29" s="49"/>
      <c r="CB29" s="49"/>
      <c r="CC29" s="55"/>
      <c r="CD29" s="55"/>
      <c r="CE29" s="55"/>
      <c r="CF29" s="55"/>
      <c r="CG29" s="55"/>
      <c r="CH29" s="55"/>
    </row>
    <row r="30" spans="2:86" ht="21.75" customHeight="1" x14ac:dyDescent="0.15">
      <c r="B30" s="55"/>
      <c r="C30" s="55"/>
      <c r="D30" s="55"/>
      <c r="E30" s="55"/>
      <c r="F30" s="55"/>
      <c r="G30" s="55"/>
      <c r="H30" s="55"/>
      <c r="I30" s="55"/>
      <c r="J30" s="55"/>
      <c r="K30" s="55"/>
      <c r="L30" s="55"/>
      <c r="M30" s="55"/>
      <c r="N30" s="55"/>
      <c r="O30" s="55"/>
      <c r="P30" s="55"/>
      <c r="Q30" s="55"/>
      <c r="R30" s="55"/>
      <c r="S30" s="55"/>
      <c r="T30" s="55"/>
      <c r="U30" s="49"/>
      <c r="V30" s="49"/>
      <c r="W30" s="49"/>
      <c r="X30" s="49"/>
      <c r="Y30" s="49"/>
      <c r="Z30" s="49"/>
      <c r="AA30" s="49"/>
      <c r="AB30" s="49"/>
      <c r="AC30" s="49"/>
      <c r="AD30" s="49"/>
      <c r="AE30" s="49"/>
      <c r="AF30" s="49"/>
      <c r="AG30" s="55"/>
      <c r="AH30" s="55"/>
      <c r="AI30" s="55"/>
      <c r="AJ30" s="55"/>
      <c r="AK30" s="55"/>
      <c r="AL30" s="55"/>
      <c r="AM30" s="55"/>
      <c r="AN30" s="55"/>
      <c r="AO30" s="55"/>
      <c r="AP30" s="55"/>
      <c r="AQ30" s="55"/>
      <c r="AR30" s="55"/>
      <c r="AS30" s="55"/>
      <c r="AT30" s="54">
        <f t="shared" si="0"/>
        <v>0</v>
      </c>
      <c r="AU30" s="54"/>
      <c r="AV30" s="54"/>
      <c r="AW30" s="54"/>
      <c r="AX30" s="54"/>
      <c r="AY30" s="54">
        <f>MATCH(AT30,標準報酬等級表!$F$8:$F$57,1)</f>
        <v>1</v>
      </c>
      <c r="AZ30" s="54"/>
      <c r="BA30" s="54"/>
      <c r="BB30" s="54">
        <f>LOOKUP(AY30,標準報酬等級表!$A$8:$A$57,標準報酬等級表!$D$8:$D$57)</f>
        <v>58</v>
      </c>
      <c r="BC30" s="54"/>
      <c r="BD30" s="54"/>
      <c r="BE30" s="54">
        <f t="shared" si="1"/>
        <v>1</v>
      </c>
      <c r="BF30" s="54"/>
      <c r="BG30" s="54"/>
      <c r="BH30" s="54">
        <f>LOOKUP(BE30,標準報酬等級表!$B$11:$B$42,標準報酬等級表!$D$11:$D$42)</f>
        <v>88</v>
      </c>
      <c r="BI30" s="54"/>
      <c r="BJ30" s="54"/>
      <c r="BK30" s="54">
        <f t="shared" si="2"/>
        <v>1</v>
      </c>
      <c r="BL30" s="54"/>
      <c r="BM30" s="54"/>
      <c r="BN30" s="54"/>
      <c r="BO30" s="54">
        <f>LOOKUP(BK30,標準報酬等級表!$B$11:$B$42,標準報酬等級表!$D$11:$D$42)</f>
        <v>88</v>
      </c>
      <c r="BP30" s="54"/>
      <c r="BQ30" s="54"/>
      <c r="BR30" s="54"/>
      <c r="BS30" s="49"/>
      <c r="BT30" s="49"/>
      <c r="BU30" s="49"/>
      <c r="BV30" s="49"/>
      <c r="BW30" s="49"/>
      <c r="BX30" s="49"/>
      <c r="BY30" s="49"/>
      <c r="BZ30" s="49"/>
      <c r="CA30" s="49"/>
      <c r="CB30" s="49"/>
      <c r="CC30" s="55"/>
      <c r="CD30" s="55"/>
      <c r="CE30" s="55"/>
      <c r="CF30" s="55"/>
      <c r="CG30" s="55"/>
      <c r="CH30" s="55"/>
    </row>
    <row r="31" spans="2:86" ht="21.75" customHeight="1" x14ac:dyDescent="0.15">
      <c r="B31" s="55"/>
      <c r="C31" s="55"/>
      <c r="D31" s="55"/>
      <c r="E31" s="55"/>
      <c r="F31" s="55"/>
      <c r="G31" s="55"/>
      <c r="H31" s="55"/>
      <c r="I31" s="55"/>
      <c r="J31" s="55"/>
      <c r="K31" s="55"/>
      <c r="L31" s="55"/>
      <c r="M31" s="55"/>
      <c r="N31" s="55"/>
      <c r="O31" s="55"/>
      <c r="P31" s="55"/>
      <c r="Q31" s="55"/>
      <c r="R31" s="55"/>
      <c r="S31" s="55"/>
      <c r="T31" s="55"/>
      <c r="U31" s="49"/>
      <c r="V31" s="49"/>
      <c r="W31" s="49"/>
      <c r="X31" s="49"/>
      <c r="Y31" s="49"/>
      <c r="Z31" s="49"/>
      <c r="AA31" s="49"/>
      <c r="AB31" s="49"/>
      <c r="AC31" s="49"/>
      <c r="AD31" s="49"/>
      <c r="AE31" s="49"/>
      <c r="AF31" s="49"/>
      <c r="AG31" s="55"/>
      <c r="AH31" s="55"/>
      <c r="AI31" s="55"/>
      <c r="AJ31" s="55"/>
      <c r="AK31" s="55"/>
      <c r="AL31" s="55"/>
      <c r="AM31" s="55"/>
      <c r="AN31" s="55"/>
      <c r="AO31" s="55"/>
      <c r="AP31" s="55"/>
      <c r="AQ31" s="55"/>
      <c r="AR31" s="55"/>
      <c r="AS31" s="55"/>
      <c r="AT31" s="54">
        <f t="shared" si="0"/>
        <v>0</v>
      </c>
      <c r="AU31" s="54"/>
      <c r="AV31" s="54"/>
      <c r="AW31" s="54"/>
      <c r="AX31" s="54"/>
      <c r="AY31" s="54">
        <f>MATCH(AT31,標準報酬等級表!$F$8:$F$57,1)</f>
        <v>1</v>
      </c>
      <c r="AZ31" s="54"/>
      <c r="BA31" s="54"/>
      <c r="BB31" s="54">
        <f>LOOKUP(AY31,標準報酬等級表!$A$8:$A$57,標準報酬等級表!$D$8:$D$57)</f>
        <v>58</v>
      </c>
      <c r="BC31" s="54"/>
      <c r="BD31" s="54"/>
      <c r="BE31" s="54">
        <f t="shared" si="1"/>
        <v>1</v>
      </c>
      <c r="BF31" s="54"/>
      <c r="BG31" s="54"/>
      <c r="BH31" s="54">
        <f>LOOKUP(BE31,標準報酬等級表!$B$11:$B$42,標準報酬等級表!$D$11:$D$42)</f>
        <v>88</v>
      </c>
      <c r="BI31" s="54"/>
      <c r="BJ31" s="54"/>
      <c r="BK31" s="54">
        <f t="shared" si="2"/>
        <v>1</v>
      </c>
      <c r="BL31" s="54"/>
      <c r="BM31" s="54"/>
      <c r="BN31" s="54"/>
      <c r="BO31" s="54">
        <f>LOOKUP(BK31,標準報酬等級表!$B$11:$B$42,標準報酬等級表!$D$11:$D$42)</f>
        <v>88</v>
      </c>
      <c r="BP31" s="54"/>
      <c r="BQ31" s="54"/>
      <c r="BR31" s="54"/>
      <c r="BS31" s="49"/>
      <c r="BT31" s="49"/>
      <c r="BU31" s="49"/>
      <c r="BV31" s="49"/>
      <c r="BW31" s="49"/>
      <c r="BX31" s="49"/>
      <c r="BY31" s="49"/>
      <c r="BZ31" s="49"/>
      <c r="CA31" s="49"/>
      <c r="CB31" s="49"/>
      <c r="CC31" s="55"/>
      <c r="CD31" s="55"/>
      <c r="CE31" s="55"/>
      <c r="CF31" s="55"/>
      <c r="CG31" s="55"/>
      <c r="CH31" s="55"/>
    </row>
    <row r="32" spans="2:86" ht="21.75" customHeight="1" x14ac:dyDescent="0.15">
      <c r="B32" s="55"/>
      <c r="C32" s="55"/>
      <c r="D32" s="55"/>
      <c r="E32" s="55"/>
      <c r="F32" s="55"/>
      <c r="G32" s="55"/>
      <c r="H32" s="55"/>
      <c r="I32" s="55"/>
      <c r="J32" s="55"/>
      <c r="K32" s="55"/>
      <c r="L32" s="55"/>
      <c r="M32" s="55"/>
      <c r="N32" s="55"/>
      <c r="O32" s="55"/>
      <c r="P32" s="55"/>
      <c r="Q32" s="55"/>
      <c r="R32" s="55"/>
      <c r="S32" s="55"/>
      <c r="T32" s="55"/>
      <c r="U32" s="49"/>
      <c r="V32" s="49"/>
      <c r="W32" s="49"/>
      <c r="X32" s="49"/>
      <c r="Y32" s="49"/>
      <c r="Z32" s="49"/>
      <c r="AA32" s="49"/>
      <c r="AB32" s="49"/>
      <c r="AC32" s="49"/>
      <c r="AD32" s="49"/>
      <c r="AE32" s="49"/>
      <c r="AF32" s="49"/>
      <c r="AG32" s="55"/>
      <c r="AH32" s="55"/>
      <c r="AI32" s="55"/>
      <c r="AJ32" s="55"/>
      <c r="AK32" s="55"/>
      <c r="AL32" s="55"/>
      <c r="AM32" s="55"/>
      <c r="AN32" s="55"/>
      <c r="AO32" s="55"/>
      <c r="AP32" s="55"/>
      <c r="AQ32" s="55"/>
      <c r="AR32" s="55"/>
      <c r="AS32" s="55"/>
      <c r="AT32" s="54">
        <f t="shared" si="0"/>
        <v>0</v>
      </c>
      <c r="AU32" s="54"/>
      <c r="AV32" s="54"/>
      <c r="AW32" s="54"/>
      <c r="AX32" s="54"/>
      <c r="AY32" s="54">
        <f>MATCH(AT32,標準報酬等級表!$F$8:$F$57,1)</f>
        <v>1</v>
      </c>
      <c r="AZ32" s="54"/>
      <c r="BA32" s="54"/>
      <c r="BB32" s="54">
        <f>LOOKUP(AY32,標準報酬等級表!$A$8:$A$57,標準報酬等級表!$D$8:$D$57)</f>
        <v>58</v>
      </c>
      <c r="BC32" s="54"/>
      <c r="BD32" s="54"/>
      <c r="BE32" s="54">
        <f t="shared" si="1"/>
        <v>1</v>
      </c>
      <c r="BF32" s="54"/>
      <c r="BG32" s="54"/>
      <c r="BH32" s="54">
        <f>LOOKUP(BE32,標準報酬等級表!$B$11:$B$42,標準報酬等級表!$D$11:$D$42)</f>
        <v>88</v>
      </c>
      <c r="BI32" s="54"/>
      <c r="BJ32" s="54"/>
      <c r="BK32" s="54">
        <f t="shared" si="2"/>
        <v>1</v>
      </c>
      <c r="BL32" s="54"/>
      <c r="BM32" s="54"/>
      <c r="BN32" s="54"/>
      <c r="BO32" s="54">
        <f>LOOKUP(BK32,標準報酬等級表!$B$11:$B$42,標準報酬等級表!$D$11:$D$42)</f>
        <v>88</v>
      </c>
      <c r="BP32" s="54"/>
      <c r="BQ32" s="54"/>
      <c r="BR32" s="54"/>
      <c r="BS32" s="49"/>
      <c r="BT32" s="49"/>
      <c r="BU32" s="49"/>
      <c r="BV32" s="49"/>
      <c r="BW32" s="49"/>
      <c r="BX32" s="49"/>
      <c r="BY32" s="49"/>
      <c r="BZ32" s="49"/>
      <c r="CA32" s="49"/>
      <c r="CB32" s="49"/>
      <c r="CC32" s="55"/>
      <c r="CD32" s="55"/>
      <c r="CE32" s="55"/>
      <c r="CF32" s="55"/>
      <c r="CG32" s="55"/>
      <c r="CH32" s="55"/>
    </row>
    <row r="33" spans="2:86" ht="21.75" customHeight="1" x14ac:dyDescent="0.15">
      <c r="B33" s="55"/>
      <c r="C33" s="55"/>
      <c r="D33" s="55"/>
      <c r="E33" s="55"/>
      <c r="F33" s="55"/>
      <c r="G33" s="55"/>
      <c r="H33" s="55"/>
      <c r="I33" s="55"/>
      <c r="J33" s="55"/>
      <c r="K33" s="55"/>
      <c r="L33" s="55"/>
      <c r="M33" s="55"/>
      <c r="N33" s="55"/>
      <c r="O33" s="55"/>
      <c r="P33" s="55"/>
      <c r="Q33" s="55"/>
      <c r="R33" s="55"/>
      <c r="S33" s="55"/>
      <c r="T33" s="55"/>
      <c r="U33" s="49"/>
      <c r="V33" s="49"/>
      <c r="W33" s="49"/>
      <c r="X33" s="49"/>
      <c r="Y33" s="49"/>
      <c r="Z33" s="49"/>
      <c r="AA33" s="49"/>
      <c r="AB33" s="49"/>
      <c r="AC33" s="49"/>
      <c r="AD33" s="49"/>
      <c r="AE33" s="49"/>
      <c r="AF33" s="49"/>
      <c r="AG33" s="55"/>
      <c r="AH33" s="55"/>
      <c r="AI33" s="55"/>
      <c r="AJ33" s="55"/>
      <c r="AK33" s="55"/>
      <c r="AL33" s="55"/>
      <c r="AM33" s="55"/>
      <c r="AN33" s="55"/>
      <c r="AO33" s="55"/>
      <c r="AP33" s="55"/>
      <c r="AQ33" s="55"/>
      <c r="AR33" s="55"/>
      <c r="AS33" s="55"/>
      <c r="AT33" s="54">
        <f t="shared" si="0"/>
        <v>0</v>
      </c>
      <c r="AU33" s="54"/>
      <c r="AV33" s="54"/>
      <c r="AW33" s="54"/>
      <c r="AX33" s="54"/>
      <c r="AY33" s="54">
        <f>MATCH(AT33,標準報酬等級表!$F$8:$F$57,1)</f>
        <v>1</v>
      </c>
      <c r="AZ33" s="54"/>
      <c r="BA33" s="54"/>
      <c r="BB33" s="54">
        <f>LOOKUP(AY33,標準報酬等級表!$A$8:$A$57,標準報酬等級表!$D$8:$D$57)</f>
        <v>58</v>
      </c>
      <c r="BC33" s="54"/>
      <c r="BD33" s="54"/>
      <c r="BE33" s="54">
        <f t="shared" si="1"/>
        <v>1</v>
      </c>
      <c r="BF33" s="54"/>
      <c r="BG33" s="54"/>
      <c r="BH33" s="54">
        <f>LOOKUP(BE33,標準報酬等級表!$B$11:$B$42,標準報酬等級表!$D$11:$D$42)</f>
        <v>88</v>
      </c>
      <c r="BI33" s="54"/>
      <c r="BJ33" s="54"/>
      <c r="BK33" s="54">
        <f t="shared" si="2"/>
        <v>1</v>
      </c>
      <c r="BL33" s="54"/>
      <c r="BM33" s="54"/>
      <c r="BN33" s="54"/>
      <c r="BO33" s="54">
        <f>LOOKUP(BK33,標準報酬等級表!$B$11:$B$42,標準報酬等級表!$D$11:$D$42)</f>
        <v>88</v>
      </c>
      <c r="BP33" s="54"/>
      <c r="BQ33" s="54"/>
      <c r="BR33" s="54"/>
      <c r="BS33" s="49"/>
      <c r="BT33" s="49"/>
      <c r="BU33" s="49"/>
      <c r="BV33" s="49"/>
      <c r="BW33" s="49"/>
      <c r="BX33" s="49"/>
      <c r="BY33" s="49"/>
      <c r="BZ33" s="49"/>
      <c r="CA33" s="49"/>
      <c r="CB33" s="49"/>
      <c r="CC33" s="55"/>
      <c r="CD33" s="55"/>
      <c r="CE33" s="55"/>
      <c r="CF33" s="55"/>
      <c r="CG33" s="55"/>
      <c r="CH33" s="55"/>
    </row>
    <row r="34" spans="2:86" ht="21.75" customHeight="1" x14ac:dyDescent="0.15">
      <c r="B34" s="55"/>
      <c r="C34" s="55"/>
      <c r="D34" s="55"/>
      <c r="E34" s="55"/>
      <c r="F34" s="55"/>
      <c r="G34" s="55"/>
      <c r="H34" s="55"/>
      <c r="I34" s="55"/>
      <c r="J34" s="55"/>
      <c r="K34" s="55"/>
      <c r="L34" s="55"/>
      <c r="M34" s="55"/>
      <c r="N34" s="55"/>
      <c r="O34" s="55"/>
      <c r="P34" s="55"/>
      <c r="Q34" s="55"/>
      <c r="R34" s="55"/>
      <c r="S34" s="55"/>
      <c r="T34" s="55"/>
      <c r="U34" s="49"/>
      <c r="V34" s="49"/>
      <c r="W34" s="49"/>
      <c r="X34" s="49"/>
      <c r="Y34" s="49"/>
      <c r="Z34" s="49"/>
      <c r="AA34" s="49"/>
      <c r="AB34" s="49"/>
      <c r="AC34" s="49"/>
      <c r="AD34" s="49"/>
      <c r="AE34" s="49"/>
      <c r="AF34" s="49"/>
      <c r="AG34" s="55"/>
      <c r="AH34" s="55"/>
      <c r="AI34" s="55"/>
      <c r="AJ34" s="55"/>
      <c r="AK34" s="55"/>
      <c r="AL34" s="55"/>
      <c r="AM34" s="55"/>
      <c r="AN34" s="55"/>
      <c r="AO34" s="55"/>
      <c r="AP34" s="55"/>
      <c r="AQ34" s="55"/>
      <c r="AR34" s="55"/>
      <c r="AS34" s="55"/>
      <c r="AT34" s="54">
        <f t="shared" si="0"/>
        <v>0</v>
      </c>
      <c r="AU34" s="54"/>
      <c r="AV34" s="54"/>
      <c r="AW34" s="54"/>
      <c r="AX34" s="54"/>
      <c r="AY34" s="54">
        <f>MATCH(AT34,標準報酬等級表!$F$8:$F$57,1)</f>
        <v>1</v>
      </c>
      <c r="AZ34" s="54"/>
      <c r="BA34" s="54"/>
      <c r="BB34" s="54">
        <f>LOOKUP(AY34,標準報酬等級表!$A$8:$A$57,標準報酬等級表!$D$8:$D$57)</f>
        <v>58</v>
      </c>
      <c r="BC34" s="54"/>
      <c r="BD34" s="54"/>
      <c r="BE34" s="54">
        <f t="shared" si="1"/>
        <v>1</v>
      </c>
      <c r="BF34" s="54"/>
      <c r="BG34" s="54"/>
      <c r="BH34" s="54">
        <f>LOOKUP(BE34,標準報酬等級表!$B$11:$B$42,標準報酬等級表!$D$11:$D$42)</f>
        <v>88</v>
      </c>
      <c r="BI34" s="54"/>
      <c r="BJ34" s="54"/>
      <c r="BK34" s="54">
        <f t="shared" si="2"/>
        <v>1</v>
      </c>
      <c r="BL34" s="54"/>
      <c r="BM34" s="54"/>
      <c r="BN34" s="54"/>
      <c r="BO34" s="54">
        <f>LOOKUP(BK34,標準報酬等級表!$B$11:$B$42,標準報酬等級表!$D$11:$D$42)</f>
        <v>88</v>
      </c>
      <c r="BP34" s="54"/>
      <c r="BQ34" s="54"/>
      <c r="BR34" s="54"/>
      <c r="BS34" s="49"/>
      <c r="BT34" s="49"/>
      <c r="BU34" s="49"/>
      <c r="BV34" s="49"/>
      <c r="BW34" s="49"/>
      <c r="BX34" s="49"/>
      <c r="BY34" s="49"/>
      <c r="BZ34" s="49"/>
      <c r="CA34" s="49"/>
      <c r="CB34" s="49"/>
      <c r="CC34" s="55"/>
      <c r="CD34" s="55"/>
      <c r="CE34" s="55"/>
      <c r="CF34" s="55"/>
      <c r="CG34" s="55"/>
      <c r="CH34" s="55"/>
    </row>
    <row r="35" spans="2:86" ht="21.75" customHeight="1" x14ac:dyDescent="0.15">
      <c r="B35" s="55"/>
      <c r="C35" s="55"/>
      <c r="D35" s="55"/>
      <c r="E35" s="55"/>
      <c r="F35" s="55"/>
      <c r="G35" s="55"/>
      <c r="H35" s="55"/>
      <c r="I35" s="55"/>
      <c r="J35" s="55"/>
      <c r="K35" s="55"/>
      <c r="L35" s="55"/>
      <c r="M35" s="55"/>
      <c r="N35" s="55"/>
      <c r="O35" s="55"/>
      <c r="P35" s="55"/>
      <c r="Q35" s="55"/>
      <c r="R35" s="55"/>
      <c r="S35" s="55"/>
      <c r="T35" s="55"/>
      <c r="U35" s="49"/>
      <c r="V35" s="49"/>
      <c r="W35" s="49"/>
      <c r="X35" s="49"/>
      <c r="Y35" s="49"/>
      <c r="Z35" s="49"/>
      <c r="AA35" s="49"/>
      <c r="AB35" s="49"/>
      <c r="AC35" s="49"/>
      <c r="AD35" s="49"/>
      <c r="AE35" s="49"/>
      <c r="AF35" s="49"/>
      <c r="AG35" s="55"/>
      <c r="AH35" s="55"/>
      <c r="AI35" s="55"/>
      <c r="AJ35" s="55"/>
      <c r="AK35" s="55"/>
      <c r="AL35" s="55"/>
      <c r="AM35" s="55"/>
      <c r="AN35" s="55"/>
      <c r="AO35" s="55"/>
      <c r="AP35" s="55"/>
      <c r="AQ35" s="55"/>
      <c r="AR35" s="55"/>
      <c r="AS35" s="55"/>
      <c r="AT35" s="54">
        <f t="shared" si="0"/>
        <v>0</v>
      </c>
      <c r="AU35" s="54"/>
      <c r="AV35" s="54"/>
      <c r="AW35" s="54"/>
      <c r="AX35" s="54"/>
      <c r="AY35" s="54">
        <f>MATCH(AT35,標準報酬等級表!$F$8:$F$57,1)</f>
        <v>1</v>
      </c>
      <c r="AZ35" s="54"/>
      <c r="BA35" s="54"/>
      <c r="BB35" s="54">
        <f>LOOKUP(AY35,標準報酬等級表!$A$8:$A$57,標準報酬等級表!$D$8:$D$57)</f>
        <v>58</v>
      </c>
      <c r="BC35" s="54"/>
      <c r="BD35" s="54"/>
      <c r="BE35" s="54">
        <f t="shared" si="1"/>
        <v>1</v>
      </c>
      <c r="BF35" s="54"/>
      <c r="BG35" s="54"/>
      <c r="BH35" s="54">
        <f>LOOKUP(BE35,標準報酬等級表!$B$11:$B$42,標準報酬等級表!$D$11:$D$42)</f>
        <v>88</v>
      </c>
      <c r="BI35" s="54"/>
      <c r="BJ35" s="54"/>
      <c r="BK35" s="54">
        <f t="shared" si="2"/>
        <v>1</v>
      </c>
      <c r="BL35" s="54"/>
      <c r="BM35" s="54"/>
      <c r="BN35" s="54"/>
      <c r="BO35" s="54">
        <f>LOOKUP(BK35,標準報酬等級表!$B$11:$B$42,標準報酬等級表!$D$11:$D$42)</f>
        <v>88</v>
      </c>
      <c r="BP35" s="54"/>
      <c r="BQ35" s="54"/>
      <c r="BR35" s="54"/>
      <c r="BS35" s="49"/>
      <c r="BT35" s="49"/>
      <c r="BU35" s="49"/>
      <c r="BV35" s="49"/>
      <c r="BW35" s="49"/>
      <c r="BX35" s="49"/>
      <c r="BY35" s="49"/>
      <c r="BZ35" s="49"/>
      <c r="CA35" s="49"/>
      <c r="CB35" s="49"/>
      <c r="CC35" s="55"/>
      <c r="CD35" s="55"/>
      <c r="CE35" s="55"/>
      <c r="CF35" s="55"/>
      <c r="CG35" s="55"/>
      <c r="CH35" s="55"/>
    </row>
    <row r="36" spans="2:86" ht="21.75" customHeight="1" x14ac:dyDescent="0.15">
      <c r="B36" s="55"/>
      <c r="C36" s="55"/>
      <c r="D36" s="55"/>
      <c r="E36" s="55"/>
      <c r="F36" s="55"/>
      <c r="G36" s="55"/>
      <c r="H36" s="55"/>
      <c r="I36" s="55"/>
      <c r="J36" s="55"/>
      <c r="K36" s="55"/>
      <c r="L36" s="55"/>
      <c r="M36" s="55"/>
      <c r="N36" s="55"/>
      <c r="O36" s="55"/>
      <c r="P36" s="55"/>
      <c r="Q36" s="55"/>
      <c r="R36" s="55"/>
      <c r="S36" s="55"/>
      <c r="T36" s="55"/>
      <c r="U36" s="49"/>
      <c r="V36" s="49"/>
      <c r="W36" s="49"/>
      <c r="X36" s="49"/>
      <c r="Y36" s="49"/>
      <c r="Z36" s="49"/>
      <c r="AA36" s="49"/>
      <c r="AB36" s="49"/>
      <c r="AC36" s="49"/>
      <c r="AD36" s="49"/>
      <c r="AE36" s="49"/>
      <c r="AF36" s="49"/>
      <c r="AG36" s="55"/>
      <c r="AH36" s="55"/>
      <c r="AI36" s="55"/>
      <c r="AJ36" s="55"/>
      <c r="AK36" s="55"/>
      <c r="AL36" s="55"/>
      <c r="AM36" s="55"/>
      <c r="AN36" s="55"/>
      <c r="AO36" s="55"/>
      <c r="AP36" s="55"/>
      <c r="AQ36" s="55"/>
      <c r="AR36" s="55"/>
      <c r="AS36" s="55"/>
      <c r="AT36" s="54">
        <f t="shared" si="0"/>
        <v>0</v>
      </c>
      <c r="AU36" s="54"/>
      <c r="AV36" s="54"/>
      <c r="AW36" s="54"/>
      <c r="AX36" s="54"/>
      <c r="AY36" s="54">
        <f>MATCH(AT36,標準報酬等級表!$F$8:$F$57,1)</f>
        <v>1</v>
      </c>
      <c r="AZ36" s="54"/>
      <c r="BA36" s="54"/>
      <c r="BB36" s="54">
        <f>LOOKUP(AY36,標準報酬等級表!$A$8:$A$57,標準報酬等級表!$D$8:$D$57)</f>
        <v>58</v>
      </c>
      <c r="BC36" s="54"/>
      <c r="BD36" s="54"/>
      <c r="BE36" s="54">
        <f t="shared" si="1"/>
        <v>1</v>
      </c>
      <c r="BF36" s="54"/>
      <c r="BG36" s="54"/>
      <c r="BH36" s="54">
        <f>LOOKUP(BE36,標準報酬等級表!$B$11:$B$42,標準報酬等級表!$D$11:$D$42)</f>
        <v>88</v>
      </c>
      <c r="BI36" s="54"/>
      <c r="BJ36" s="54"/>
      <c r="BK36" s="54">
        <f t="shared" si="2"/>
        <v>1</v>
      </c>
      <c r="BL36" s="54"/>
      <c r="BM36" s="54"/>
      <c r="BN36" s="54"/>
      <c r="BO36" s="54">
        <f>LOOKUP(BK36,標準報酬等級表!$B$11:$B$42,標準報酬等級表!$D$11:$D$42)</f>
        <v>88</v>
      </c>
      <c r="BP36" s="54"/>
      <c r="BQ36" s="54"/>
      <c r="BR36" s="54"/>
      <c r="BS36" s="49"/>
      <c r="BT36" s="49"/>
      <c r="BU36" s="49"/>
      <c r="BV36" s="49"/>
      <c r="BW36" s="49"/>
      <c r="BX36" s="49"/>
      <c r="BY36" s="49"/>
      <c r="BZ36" s="49"/>
      <c r="CA36" s="49"/>
      <c r="CB36" s="49"/>
      <c r="CC36" s="55"/>
      <c r="CD36" s="55"/>
      <c r="CE36" s="55"/>
      <c r="CF36" s="55"/>
      <c r="CG36" s="55"/>
      <c r="CH36" s="55"/>
    </row>
    <row r="37" spans="2:86" ht="21.75" customHeight="1" x14ac:dyDescent="0.15">
      <c r="B37" s="55"/>
      <c r="C37" s="55"/>
      <c r="D37" s="55"/>
      <c r="E37" s="55"/>
      <c r="F37" s="55"/>
      <c r="G37" s="55"/>
      <c r="H37" s="55"/>
      <c r="I37" s="55"/>
      <c r="J37" s="55"/>
      <c r="K37" s="55"/>
      <c r="L37" s="55"/>
      <c r="M37" s="55"/>
      <c r="N37" s="55"/>
      <c r="O37" s="55"/>
      <c r="P37" s="55"/>
      <c r="Q37" s="55"/>
      <c r="R37" s="55"/>
      <c r="S37" s="55"/>
      <c r="T37" s="55"/>
      <c r="U37" s="49"/>
      <c r="V37" s="49"/>
      <c r="W37" s="49"/>
      <c r="X37" s="49"/>
      <c r="Y37" s="49"/>
      <c r="Z37" s="49"/>
      <c r="AA37" s="49"/>
      <c r="AB37" s="49"/>
      <c r="AC37" s="49"/>
      <c r="AD37" s="49"/>
      <c r="AE37" s="49"/>
      <c r="AF37" s="49"/>
      <c r="AG37" s="55"/>
      <c r="AH37" s="55"/>
      <c r="AI37" s="55"/>
      <c r="AJ37" s="55"/>
      <c r="AK37" s="55"/>
      <c r="AL37" s="55"/>
      <c r="AM37" s="55"/>
      <c r="AN37" s="55"/>
      <c r="AO37" s="55"/>
      <c r="AP37" s="55"/>
      <c r="AQ37" s="55"/>
      <c r="AR37" s="55"/>
      <c r="AS37" s="55"/>
      <c r="AT37" s="54">
        <f t="shared" si="0"/>
        <v>0</v>
      </c>
      <c r="AU37" s="54"/>
      <c r="AV37" s="54"/>
      <c r="AW37" s="54"/>
      <c r="AX37" s="54"/>
      <c r="AY37" s="54">
        <f>MATCH(AT37,標準報酬等級表!$F$8:$F$57,1)</f>
        <v>1</v>
      </c>
      <c r="AZ37" s="54"/>
      <c r="BA37" s="54"/>
      <c r="BB37" s="54">
        <f>LOOKUP(AY37,標準報酬等級表!$A$8:$A$57,標準報酬等級表!$D$8:$D$57)</f>
        <v>58</v>
      </c>
      <c r="BC37" s="54"/>
      <c r="BD37" s="54"/>
      <c r="BE37" s="54">
        <f t="shared" si="1"/>
        <v>1</v>
      </c>
      <c r="BF37" s="54"/>
      <c r="BG37" s="54"/>
      <c r="BH37" s="54">
        <f>LOOKUP(BE37,標準報酬等級表!$B$11:$B$42,標準報酬等級表!$D$11:$D$42)</f>
        <v>88</v>
      </c>
      <c r="BI37" s="54"/>
      <c r="BJ37" s="54"/>
      <c r="BK37" s="54">
        <f t="shared" si="2"/>
        <v>1</v>
      </c>
      <c r="BL37" s="54"/>
      <c r="BM37" s="54"/>
      <c r="BN37" s="54"/>
      <c r="BO37" s="54">
        <f>LOOKUP(BK37,標準報酬等級表!$B$11:$B$42,標準報酬等級表!$D$11:$D$42)</f>
        <v>88</v>
      </c>
      <c r="BP37" s="54"/>
      <c r="BQ37" s="54"/>
      <c r="BR37" s="54"/>
      <c r="BS37" s="49"/>
      <c r="BT37" s="49"/>
      <c r="BU37" s="49"/>
      <c r="BV37" s="49"/>
      <c r="BW37" s="49"/>
      <c r="BX37" s="49"/>
      <c r="BY37" s="49"/>
      <c r="BZ37" s="49"/>
      <c r="CA37" s="49"/>
      <c r="CB37" s="49"/>
      <c r="CC37" s="55"/>
      <c r="CD37" s="55"/>
      <c r="CE37" s="55"/>
      <c r="CF37" s="55"/>
      <c r="CG37" s="55"/>
      <c r="CH37" s="55"/>
    </row>
    <row r="38" spans="2:86" ht="21.75" customHeight="1" x14ac:dyDescent="0.15">
      <c r="B38" s="55"/>
      <c r="C38" s="55"/>
      <c r="D38" s="55"/>
      <c r="E38" s="55"/>
      <c r="F38" s="55"/>
      <c r="G38" s="55"/>
      <c r="H38" s="55"/>
      <c r="I38" s="55"/>
      <c r="J38" s="55"/>
      <c r="K38" s="55"/>
      <c r="L38" s="55"/>
      <c r="M38" s="55"/>
      <c r="N38" s="55"/>
      <c r="O38" s="55"/>
      <c r="P38" s="55"/>
      <c r="Q38" s="55"/>
      <c r="R38" s="55"/>
      <c r="S38" s="55"/>
      <c r="T38" s="55"/>
      <c r="U38" s="49"/>
      <c r="V38" s="49"/>
      <c r="W38" s="49"/>
      <c r="X38" s="49"/>
      <c r="Y38" s="49"/>
      <c r="Z38" s="49"/>
      <c r="AA38" s="49"/>
      <c r="AB38" s="49"/>
      <c r="AC38" s="49"/>
      <c r="AD38" s="49"/>
      <c r="AE38" s="49"/>
      <c r="AF38" s="49"/>
      <c r="AG38" s="55"/>
      <c r="AH38" s="55"/>
      <c r="AI38" s="55"/>
      <c r="AJ38" s="55"/>
      <c r="AK38" s="55"/>
      <c r="AL38" s="55"/>
      <c r="AM38" s="55"/>
      <c r="AN38" s="55"/>
      <c r="AO38" s="55"/>
      <c r="AP38" s="55"/>
      <c r="AQ38" s="55"/>
      <c r="AR38" s="55"/>
      <c r="AS38" s="55"/>
      <c r="AT38" s="54">
        <f t="shared" si="0"/>
        <v>0</v>
      </c>
      <c r="AU38" s="54"/>
      <c r="AV38" s="54"/>
      <c r="AW38" s="54"/>
      <c r="AX38" s="54"/>
      <c r="AY38" s="54">
        <f>MATCH(AT38,標準報酬等級表!$F$8:$F$57,1)</f>
        <v>1</v>
      </c>
      <c r="AZ38" s="54"/>
      <c r="BA38" s="54"/>
      <c r="BB38" s="54">
        <f>LOOKUP(AY38,標準報酬等級表!$A$8:$A$57,標準報酬等級表!$D$8:$D$57)</f>
        <v>58</v>
      </c>
      <c r="BC38" s="54"/>
      <c r="BD38" s="54"/>
      <c r="BE38" s="54">
        <f t="shared" si="1"/>
        <v>1</v>
      </c>
      <c r="BF38" s="54"/>
      <c r="BG38" s="54"/>
      <c r="BH38" s="54">
        <f>LOOKUP(BE38,標準報酬等級表!$B$11:$B$42,標準報酬等級表!$D$11:$D$42)</f>
        <v>88</v>
      </c>
      <c r="BI38" s="54"/>
      <c r="BJ38" s="54"/>
      <c r="BK38" s="54">
        <f t="shared" si="2"/>
        <v>1</v>
      </c>
      <c r="BL38" s="54"/>
      <c r="BM38" s="54"/>
      <c r="BN38" s="54"/>
      <c r="BO38" s="54">
        <f>LOOKUP(BK38,標準報酬等級表!$B$11:$B$42,標準報酬等級表!$D$11:$D$42)</f>
        <v>88</v>
      </c>
      <c r="BP38" s="54"/>
      <c r="BQ38" s="54"/>
      <c r="BR38" s="54"/>
      <c r="BS38" s="49"/>
      <c r="BT38" s="49"/>
      <c r="BU38" s="49"/>
      <c r="BV38" s="49"/>
      <c r="BW38" s="49"/>
      <c r="BX38" s="49"/>
      <c r="BY38" s="49"/>
      <c r="BZ38" s="49"/>
      <c r="CA38" s="49"/>
      <c r="CB38" s="49"/>
      <c r="CC38" s="55"/>
      <c r="CD38" s="55"/>
      <c r="CE38" s="55"/>
      <c r="CF38" s="55"/>
      <c r="CG38" s="55"/>
      <c r="CH38" s="55"/>
    </row>
    <row r="39" spans="2:86" ht="21.75" customHeight="1" x14ac:dyDescent="0.15">
      <c r="B39" s="55"/>
      <c r="C39" s="55"/>
      <c r="D39" s="55"/>
      <c r="E39" s="55"/>
      <c r="F39" s="55"/>
      <c r="G39" s="55"/>
      <c r="H39" s="55"/>
      <c r="I39" s="55"/>
      <c r="J39" s="55"/>
      <c r="K39" s="55"/>
      <c r="L39" s="55"/>
      <c r="M39" s="55"/>
      <c r="N39" s="55"/>
      <c r="O39" s="55"/>
      <c r="P39" s="55"/>
      <c r="Q39" s="55"/>
      <c r="R39" s="55"/>
      <c r="S39" s="55"/>
      <c r="T39" s="55"/>
      <c r="U39" s="49"/>
      <c r="V39" s="49"/>
      <c r="W39" s="49"/>
      <c r="X39" s="49"/>
      <c r="Y39" s="49"/>
      <c r="Z39" s="49"/>
      <c r="AA39" s="49"/>
      <c r="AB39" s="49"/>
      <c r="AC39" s="49"/>
      <c r="AD39" s="49"/>
      <c r="AE39" s="49"/>
      <c r="AF39" s="49"/>
      <c r="AG39" s="55"/>
      <c r="AH39" s="55"/>
      <c r="AI39" s="55"/>
      <c r="AJ39" s="55"/>
      <c r="AK39" s="55"/>
      <c r="AL39" s="55"/>
      <c r="AM39" s="55"/>
      <c r="AN39" s="55"/>
      <c r="AO39" s="55"/>
      <c r="AP39" s="55"/>
      <c r="AQ39" s="55"/>
      <c r="AR39" s="55"/>
      <c r="AS39" s="55"/>
      <c r="AT39" s="54">
        <f t="shared" si="0"/>
        <v>0</v>
      </c>
      <c r="AU39" s="54"/>
      <c r="AV39" s="54"/>
      <c r="AW39" s="54"/>
      <c r="AX39" s="54"/>
      <c r="AY39" s="54">
        <f>MATCH(AT39,標準報酬等級表!$F$8:$F$57,1)</f>
        <v>1</v>
      </c>
      <c r="AZ39" s="54"/>
      <c r="BA39" s="54"/>
      <c r="BB39" s="54">
        <f>LOOKUP(AY39,標準報酬等級表!$A$8:$A$57,標準報酬等級表!$D$8:$D$57)</f>
        <v>58</v>
      </c>
      <c r="BC39" s="54"/>
      <c r="BD39" s="54"/>
      <c r="BE39" s="54">
        <f t="shared" si="1"/>
        <v>1</v>
      </c>
      <c r="BF39" s="54"/>
      <c r="BG39" s="54"/>
      <c r="BH39" s="54">
        <f>LOOKUP(BE39,標準報酬等級表!$B$11:$B$42,標準報酬等級表!$D$11:$D$42)</f>
        <v>88</v>
      </c>
      <c r="BI39" s="54"/>
      <c r="BJ39" s="54"/>
      <c r="BK39" s="54">
        <f t="shared" si="2"/>
        <v>1</v>
      </c>
      <c r="BL39" s="54"/>
      <c r="BM39" s="54"/>
      <c r="BN39" s="54"/>
      <c r="BO39" s="54">
        <f>LOOKUP(BK39,標準報酬等級表!$B$11:$B$42,標準報酬等級表!$D$11:$D$42)</f>
        <v>88</v>
      </c>
      <c r="BP39" s="54"/>
      <c r="BQ39" s="54"/>
      <c r="BR39" s="54"/>
      <c r="BS39" s="49"/>
      <c r="BT39" s="49"/>
      <c r="BU39" s="49"/>
      <c r="BV39" s="49"/>
      <c r="BW39" s="49"/>
      <c r="BX39" s="49"/>
      <c r="BY39" s="49"/>
      <c r="BZ39" s="49"/>
      <c r="CA39" s="49"/>
      <c r="CB39" s="49"/>
      <c r="CC39" s="55"/>
      <c r="CD39" s="55"/>
      <c r="CE39" s="55"/>
      <c r="CF39" s="55"/>
      <c r="CG39" s="55"/>
      <c r="CH39" s="55"/>
    </row>
    <row r="40" spans="2:86" ht="21.75" customHeight="1" x14ac:dyDescent="0.15">
      <c r="B40" s="55"/>
      <c r="C40" s="55"/>
      <c r="D40" s="55"/>
      <c r="E40" s="55"/>
      <c r="F40" s="55"/>
      <c r="G40" s="55"/>
      <c r="H40" s="55"/>
      <c r="I40" s="55"/>
      <c r="J40" s="55"/>
      <c r="K40" s="55"/>
      <c r="L40" s="55"/>
      <c r="M40" s="55"/>
      <c r="N40" s="55"/>
      <c r="O40" s="55"/>
      <c r="P40" s="55"/>
      <c r="Q40" s="55"/>
      <c r="R40" s="55"/>
      <c r="S40" s="55"/>
      <c r="T40" s="55"/>
      <c r="U40" s="49"/>
      <c r="V40" s="49"/>
      <c r="W40" s="49"/>
      <c r="X40" s="49"/>
      <c r="Y40" s="49"/>
      <c r="Z40" s="49"/>
      <c r="AA40" s="49"/>
      <c r="AB40" s="49"/>
      <c r="AC40" s="49"/>
      <c r="AD40" s="49"/>
      <c r="AE40" s="49"/>
      <c r="AF40" s="49"/>
      <c r="AG40" s="55"/>
      <c r="AH40" s="55"/>
      <c r="AI40" s="55"/>
      <c r="AJ40" s="55"/>
      <c r="AK40" s="55"/>
      <c r="AL40" s="55"/>
      <c r="AM40" s="55"/>
      <c r="AN40" s="55"/>
      <c r="AO40" s="55"/>
      <c r="AP40" s="55"/>
      <c r="AQ40" s="55"/>
      <c r="AR40" s="55"/>
      <c r="AS40" s="55"/>
      <c r="AT40" s="54">
        <f t="shared" si="0"/>
        <v>0</v>
      </c>
      <c r="AU40" s="54"/>
      <c r="AV40" s="54"/>
      <c r="AW40" s="54"/>
      <c r="AX40" s="54"/>
      <c r="AY40" s="54">
        <f>MATCH(AT40,標準報酬等級表!$F$8:$F$57,1)</f>
        <v>1</v>
      </c>
      <c r="AZ40" s="54"/>
      <c r="BA40" s="54"/>
      <c r="BB40" s="54">
        <f>LOOKUP(AY40,標準報酬等級表!$A$8:$A$57,標準報酬等級表!$D$8:$D$57)</f>
        <v>58</v>
      </c>
      <c r="BC40" s="54"/>
      <c r="BD40" s="54"/>
      <c r="BE40" s="54">
        <f t="shared" si="1"/>
        <v>1</v>
      </c>
      <c r="BF40" s="54"/>
      <c r="BG40" s="54"/>
      <c r="BH40" s="54">
        <f>LOOKUP(BE40,標準報酬等級表!$B$11:$B$42,標準報酬等級表!$D$11:$D$42)</f>
        <v>88</v>
      </c>
      <c r="BI40" s="54"/>
      <c r="BJ40" s="54"/>
      <c r="BK40" s="54">
        <f t="shared" si="2"/>
        <v>1</v>
      </c>
      <c r="BL40" s="54"/>
      <c r="BM40" s="54"/>
      <c r="BN40" s="54"/>
      <c r="BO40" s="54">
        <f>LOOKUP(BK40,標準報酬等級表!$B$11:$B$42,標準報酬等級表!$D$11:$D$42)</f>
        <v>88</v>
      </c>
      <c r="BP40" s="54"/>
      <c r="BQ40" s="54"/>
      <c r="BR40" s="54"/>
      <c r="BS40" s="49"/>
      <c r="BT40" s="49"/>
      <c r="BU40" s="49"/>
      <c r="BV40" s="49"/>
      <c r="BW40" s="49"/>
      <c r="BX40" s="49"/>
      <c r="BY40" s="49"/>
      <c r="BZ40" s="49"/>
      <c r="CA40" s="49"/>
      <c r="CB40" s="49"/>
      <c r="CC40" s="55"/>
      <c r="CD40" s="55"/>
      <c r="CE40" s="55"/>
      <c r="CF40" s="55"/>
      <c r="CG40" s="55"/>
      <c r="CH40" s="55"/>
    </row>
    <row r="41" spans="2:86" ht="21.75" customHeight="1" x14ac:dyDescent="0.15">
      <c r="B41" s="55"/>
      <c r="C41" s="55"/>
      <c r="D41" s="55"/>
      <c r="E41" s="55"/>
      <c r="F41" s="55"/>
      <c r="G41" s="55"/>
      <c r="H41" s="55"/>
      <c r="I41" s="55"/>
      <c r="J41" s="55"/>
      <c r="K41" s="55"/>
      <c r="L41" s="55"/>
      <c r="M41" s="55"/>
      <c r="N41" s="55"/>
      <c r="O41" s="55"/>
      <c r="P41" s="55"/>
      <c r="Q41" s="55"/>
      <c r="R41" s="55"/>
      <c r="S41" s="55"/>
      <c r="T41" s="55"/>
      <c r="U41" s="49"/>
      <c r="V41" s="49"/>
      <c r="W41" s="49"/>
      <c r="X41" s="49"/>
      <c r="Y41" s="49"/>
      <c r="Z41" s="49"/>
      <c r="AA41" s="49"/>
      <c r="AB41" s="49"/>
      <c r="AC41" s="49"/>
      <c r="AD41" s="49"/>
      <c r="AE41" s="49"/>
      <c r="AF41" s="49"/>
      <c r="AG41" s="55"/>
      <c r="AH41" s="55"/>
      <c r="AI41" s="55"/>
      <c r="AJ41" s="55"/>
      <c r="AK41" s="55"/>
      <c r="AL41" s="55"/>
      <c r="AM41" s="55"/>
      <c r="AN41" s="55"/>
      <c r="AO41" s="55"/>
      <c r="AP41" s="55"/>
      <c r="AQ41" s="55"/>
      <c r="AR41" s="55"/>
      <c r="AS41" s="55"/>
      <c r="AT41" s="54">
        <f t="shared" si="0"/>
        <v>0</v>
      </c>
      <c r="AU41" s="54"/>
      <c r="AV41" s="54"/>
      <c r="AW41" s="54"/>
      <c r="AX41" s="54"/>
      <c r="AY41" s="54">
        <f>MATCH(AT41,標準報酬等級表!$F$8:$F$57,1)</f>
        <v>1</v>
      </c>
      <c r="AZ41" s="54"/>
      <c r="BA41" s="54"/>
      <c r="BB41" s="54">
        <f>LOOKUP(AY41,標準報酬等級表!$A$8:$A$57,標準報酬等級表!$D$8:$D$57)</f>
        <v>58</v>
      </c>
      <c r="BC41" s="54"/>
      <c r="BD41" s="54"/>
      <c r="BE41" s="54">
        <f t="shared" si="1"/>
        <v>1</v>
      </c>
      <c r="BF41" s="54"/>
      <c r="BG41" s="54"/>
      <c r="BH41" s="54">
        <f>LOOKUP(BE41,標準報酬等級表!$B$11:$B$42,標準報酬等級表!$D$11:$D$42)</f>
        <v>88</v>
      </c>
      <c r="BI41" s="54"/>
      <c r="BJ41" s="54"/>
      <c r="BK41" s="54">
        <f t="shared" si="2"/>
        <v>1</v>
      </c>
      <c r="BL41" s="54"/>
      <c r="BM41" s="54"/>
      <c r="BN41" s="54"/>
      <c r="BO41" s="54">
        <f>LOOKUP(BK41,標準報酬等級表!$B$11:$B$42,標準報酬等級表!$D$11:$D$42)</f>
        <v>88</v>
      </c>
      <c r="BP41" s="54"/>
      <c r="BQ41" s="54"/>
      <c r="BR41" s="54"/>
      <c r="BS41" s="49"/>
      <c r="BT41" s="49"/>
      <c r="BU41" s="49"/>
      <c r="BV41" s="49"/>
      <c r="BW41" s="49"/>
      <c r="BX41" s="49"/>
      <c r="BY41" s="49"/>
      <c r="BZ41" s="49"/>
      <c r="CA41" s="49"/>
      <c r="CB41" s="49"/>
      <c r="CC41" s="55"/>
      <c r="CD41" s="55"/>
      <c r="CE41" s="55"/>
      <c r="CF41" s="55"/>
      <c r="CG41" s="55"/>
      <c r="CH41" s="55"/>
    </row>
    <row r="42" spans="2:86" ht="21.75" customHeight="1" x14ac:dyDescent="0.15">
      <c r="B42" s="55"/>
      <c r="C42" s="55"/>
      <c r="D42" s="55"/>
      <c r="E42" s="55"/>
      <c r="F42" s="55"/>
      <c r="G42" s="55"/>
      <c r="H42" s="55"/>
      <c r="I42" s="55"/>
      <c r="J42" s="55"/>
      <c r="K42" s="55"/>
      <c r="L42" s="55"/>
      <c r="M42" s="55"/>
      <c r="N42" s="55"/>
      <c r="O42" s="55"/>
      <c r="P42" s="55"/>
      <c r="Q42" s="55"/>
      <c r="R42" s="55"/>
      <c r="S42" s="55"/>
      <c r="T42" s="55"/>
      <c r="U42" s="49"/>
      <c r="V42" s="49"/>
      <c r="W42" s="49"/>
      <c r="X42" s="49"/>
      <c r="Y42" s="49"/>
      <c r="Z42" s="49"/>
      <c r="AA42" s="49"/>
      <c r="AB42" s="49"/>
      <c r="AC42" s="49"/>
      <c r="AD42" s="49"/>
      <c r="AE42" s="49"/>
      <c r="AF42" s="49"/>
      <c r="AG42" s="55"/>
      <c r="AH42" s="55"/>
      <c r="AI42" s="55"/>
      <c r="AJ42" s="55"/>
      <c r="AK42" s="55"/>
      <c r="AL42" s="55"/>
      <c r="AM42" s="55"/>
      <c r="AN42" s="55"/>
      <c r="AO42" s="55"/>
      <c r="AP42" s="55"/>
      <c r="AQ42" s="55"/>
      <c r="AR42" s="55"/>
      <c r="AS42" s="55"/>
      <c r="AT42" s="54">
        <f t="shared" si="0"/>
        <v>0</v>
      </c>
      <c r="AU42" s="54"/>
      <c r="AV42" s="54"/>
      <c r="AW42" s="54"/>
      <c r="AX42" s="54"/>
      <c r="AY42" s="54">
        <f>MATCH(AT42,標準報酬等級表!$F$8:$F$57,1)</f>
        <v>1</v>
      </c>
      <c r="AZ42" s="54"/>
      <c r="BA42" s="54"/>
      <c r="BB42" s="54">
        <f>LOOKUP(AY42,標準報酬等級表!$A$8:$A$57,標準報酬等級表!$D$8:$D$57)</f>
        <v>58</v>
      </c>
      <c r="BC42" s="54"/>
      <c r="BD42" s="54"/>
      <c r="BE42" s="54">
        <f t="shared" si="1"/>
        <v>1</v>
      </c>
      <c r="BF42" s="54"/>
      <c r="BG42" s="54"/>
      <c r="BH42" s="54">
        <f>LOOKUP(BE42,標準報酬等級表!$B$11:$B$42,標準報酬等級表!$D$11:$D$42)</f>
        <v>88</v>
      </c>
      <c r="BI42" s="54"/>
      <c r="BJ42" s="54"/>
      <c r="BK42" s="54">
        <f t="shared" si="2"/>
        <v>1</v>
      </c>
      <c r="BL42" s="54"/>
      <c r="BM42" s="54"/>
      <c r="BN42" s="54"/>
      <c r="BO42" s="54">
        <f>LOOKUP(BK42,標準報酬等級表!$B$11:$B$42,標準報酬等級表!$D$11:$D$42)</f>
        <v>88</v>
      </c>
      <c r="BP42" s="54"/>
      <c r="BQ42" s="54"/>
      <c r="BR42" s="54"/>
      <c r="BS42" s="49"/>
      <c r="BT42" s="49"/>
      <c r="BU42" s="49"/>
      <c r="BV42" s="49"/>
      <c r="BW42" s="49"/>
      <c r="BX42" s="49"/>
      <c r="BY42" s="49"/>
      <c r="BZ42" s="49"/>
      <c r="CA42" s="49"/>
      <c r="CB42" s="49"/>
      <c r="CC42" s="55"/>
      <c r="CD42" s="55"/>
      <c r="CE42" s="55"/>
      <c r="CF42" s="55"/>
      <c r="CG42" s="55"/>
      <c r="CH42" s="55"/>
    </row>
    <row r="43" spans="2:86" ht="21.75" customHeight="1" x14ac:dyDescent="0.15">
      <c r="B43" s="55"/>
      <c r="C43" s="55"/>
      <c r="D43" s="55"/>
      <c r="E43" s="55"/>
      <c r="F43" s="55"/>
      <c r="G43" s="55"/>
      <c r="H43" s="55"/>
      <c r="I43" s="55"/>
      <c r="J43" s="55"/>
      <c r="K43" s="55"/>
      <c r="L43" s="55"/>
      <c r="M43" s="55"/>
      <c r="N43" s="55"/>
      <c r="O43" s="55"/>
      <c r="P43" s="55"/>
      <c r="Q43" s="55"/>
      <c r="R43" s="55"/>
      <c r="S43" s="55"/>
      <c r="T43" s="55"/>
      <c r="U43" s="49"/>
      <c r="V43" s="49"/>
      <c r="W43" s="49"/>
      <c r="X43" s="49"/>
      <c r="Y43" s="49"/>
      <c r="Z43" s="49"/>
      <c r="AA43" s="49"/>
      <c r="AB43" s="49"/>
      <c r="AC43" s="49"/>
      <c r="AD43" s="49"/>
      <c r="AE43" s="49"/>
      <c r="AF43" s="49"/>
      <c r="AG43" s="55"/>
      <c r="AH43" s="55"/>
      <c r="AI43" s="55"/>
      <c r="AJ43" s="55"/>
      <c r="AK43" s="55"/>
      <c r="AL43" s="55"/>
      <c r="AM43" s="55"/>
      <c r="AN43" s="55"/>
      <c r="AO43" s="55"/>
      <c r="AP43" s="55"/>
      <c r="AQ43" s="55"/>
      <c r="AR43" s="55"/>
      <c r="AS43" s="55"/>
      <c r="AT43" s="54">
        <f t="shared" si="0"/>
        <v>0</v>
      </c>
      <c r="AU43" s="54"/>
      <c r="AV43" s="54"/>
      <c r="AW43" s="54"/>
      <c r="AX43" s="54"/>
      <c r="AY43" s="54">
        <f>MATCH(AT43,標準報酬等級表!$F$8:$F$57,1)</f>
        <v>1</v>
      </c>
      <c r="AZ43" s="54"/>
      <c r="BA43" s="54"/>
      <c r="BB43" s="54">
        <f>LOOKUP(AY43,標準報酬等級表!$A$8:$A$57,標準報酬等級表!$D$8:$D$57)</f>
        <v>58</v>
      </c>
      <c r="BC43" s="54"/>
      <c r="BD43" s="54"/>
      <c r="BE43" s="54">
        <f t="shared" si="1"/>
        <v>1</v>
      </c>
      <c r="BF43" s="54"/>
      <c r="BG43" s="54"/>
      <c r="BH43" s="54">
        <f>LOOKUP(BE43,標準報酬等級表!$B$11:$B$42,標準報酬等級表!$D$11:$D$42)</f>
        <v>88</v>
      </c>
      <c r="BI43" s="54"/>
      <c r="BJ43" s="54"/>
      <c r="BK43" s="54">
        <f t="shared" si="2"/>
        <v>1</v>
      </c>
      <c r="BL43" s="54"/>
      <c r="BM43" s="54"/>
      <c r="BN43" s="54"/>
      <c r="BO43" s="54">
        <f>LOOKUP(BK43,標準報酬等級表!$B$11:$B$42,標準報酬等級表!$D$11:$D$42)</f>
        <v>88</v>
      </c>
      <c r="BP43" s="54"/>
      <c r="BQ43" s="54"/>
      <c r="BR43" s="54"/>
      <c r="BS43" s="49"/>
      <c r="BT43" s="49"/>
      <c r="BU43" s="49"/>
      <c r="BV43" s="49"/>
      <c r="BW43" s="49"/>
      <c r="BX43" s="49"/>
      <c r="BY43" s="49"/>
      <c r="BZ43" s="49"/>
      <c r="CA43" s="49"/>
      <c r="CB43" s="49"/>
      <c r="CC43" s="55"/>
      <c r="CD43" s="55"/>
      <c r="CE43" s="55"/>
      <c r="CF43" s="55"/>
      <c r="CG43" s="55"/>
      <c r="CH43" s="55"/>
    </row>
    <row r="44" spans="2:86" ht="21.75" customHeight="1" x14ac:dyDescent="0.15">
      <c r="B44" s="55"/>
      <c r="C44" s="55"/>
      <c r="D44" s="55"/>
      <c r="E44" s="55"/>
      <c r="F44" s="55"/>
      <c r="G44" s="55"/>
      <c r="H44" s="55"/>
      <c r="I44" s="55"/>
      <c r="J44" s="55"/>
      <c r="K44" s="55"/>
      <c r="L44" s="55"/>
      <c r="M44" s="55"/>
      <c r="N44" s="55"/>
      <c r="O44" s="55"/>
      <c r="P44" s="55"/>
      <c r="Q44" s="55"/>
      <c r="R44" s="55"/>
      <c r="S44" s="55"/>
      <c r="T44" s="55"/>
      <c r="U44" s="49"/>
      <c r="V44" s="49"/>
      <c r="W44" s="49"/>
      <c r="X44" s="49"/>
      <c r="Y44" s="49"/>
      <c r="Z44" s="49"/>
      <c r="AA44" s="49"/>
      <c r="AB44" s="49"/>
      <c r="AC44" s="49"/>
      <c r="AD44" s="49"/>
      <c r="AE44" s="49"/>
      <c r="AF44" s="49"/>
      <c r="AG44" s="55"/>
      <c r="AH44" s="55"/>
      <c r="AI44" s="55"/>
      <c r="AJ44" s="55"/>
      <c r="AK44" s="55"/>
      <c r="AL44" s="55"/>
      <c r="AM44" s="55"/>
      <c r="AN44" s="55"/>
      <c r="AO44" s="55"/>
      <c r="AP44" s="55"/>
      <c r="AQ44" s="55"/>
      <c r="AR44" s="55"/>
      <c r="AS44" s="55"/>
      <c r="AT44" s="54">
        <f t="shared" si="0"/>
        <v>0</v>
      </c>
      <c r="AU44" s="54"/>
      <c r="AV44" s="54"/>
      <c r="AW44" s="54"/>
      <c r="AX44" s="54"/>
      <c r="AY44" s="54">
        <f>MATCH(AT44,標準報酬等級表!$F$8:$F$57,1)</f>
        <v>1</v>
      </c>
      <c r="AZ44" s="54"/>
      <c r="BA44" s="54"/>
      <c r="BB44" s="54">
        <f>LOOKUP(AY44,標準報酬等級表!$A$8:$A$57,標準報酬等級表!$D$8:$D$57)</f>
        <v>58</v>
      </c>
      <c r="BC44" s="54"/>
      <c r="BD44" s="54"/>
      <c r="BE44" s="54">
        <f t="shared" si="1"/>
        <v>1</v>
      </c>
      <c r="BF44" s="54"/>
      <c r="BG44" s="54"/>
      <c r="BH44" s="54">
        <f>LOOKUP(BE44,標準報酬等級表!$B$11:$B$42,標準報酬等級表!$D$11:$D$42)</f>
        <v>88</v>
      </c>
      <c r="BI44" s="54"/>
      <c r="BJ44" s="54"/>
      <c r="BK44" s="54">
        <f t="shared" si="2"/>
        <v>1</v>
      </c>
      <c r="BL44" s="54"/>
      <c r="BM44" s="54"/>
      <c r="BN44" s="54"/>
      <c r="BO44" s="54">
        <f>LOOKUP(BK44,標準報酬等級表!$B$11:$B$42,標準報酬等級表!$D$11:$D$42)</f>
        <v>88</v>
      </c>
      <c r="BP44" s="54"/>
      <c r="BQ44" s="54"/>
      <c r="BR44" s="54"/>
      <c r="BS44" s="49"/>
      <c r="BT44" s="49"/>
      <c r="BU44" s="49"/>
      <c r="BV44" s="49"/>
      <c r="BW44" s="49"/>
      <c r="BX44" s="49"/>
      <c r="BY44" s="49"/>
      <c r="BZ44" s="49"/>
      <c r="CA44" s="49"/>
      <c r="CB44" s="49"/>
      <c r="CC44" s="55"/>
      <c r="CD44" s="55"/>
      <c r="CE44" s="55"/>
      <c r="CF44" s="55"/>
      <c r="CG44" s="55"/>
      <c r="CH44" s="55"/>
    </row>
    <row r="45" spans="2:86" ht="21.75" customHeight="1" x14ac:dyDescent="0.15">
      <c r="B45" s="55"/>
      <c r="C45" s="55"/>
      <c r="D45" s="55"/>
      <c r="E45" s="55"/>
      <c r="F45" s="55"/>
      <c r="G45" s="55"/>
      <c r="H45" s="55"/>
      <c r="I45" s="55"/>
      <c r="J45" s="55"/>
      <c r="K45" s="55"/>
      <c r="L45" s="55"/>
      <c r="M45" s="55"/>
      <c r="N45" s="55"/>
      <c r="O45" s="55"/>
      <c r="P45" s="55"/>
      <c r="Q45" s="55"/>
      <c r="R45" s="55"/>
      <c r="S45" s="55"/>
      <c r="T45" s="55"/>
      <c r="U45" s="49"/>
      <c r="V45" s="49"/>
      <c r="W45" s="49"/>
      <c r="X45" s="49"/>
      <c r="Y45" s="49"/>
      <c r="Z45" s="49"/>
      <c r="AA45" s="49"/>
      <c r="AB45" s="49"/>
      <c r="AC45" s="49"/>
      <c r="AD45" s="49"/>
      <c r="AE45" s="49"/>
      <c r="AF45" s="49"/>
      <c r="AG45" s="55"/>
      <c r="AH45" s="55"/>
      <c r="AI45" s="55"/>
      <c r="AJ45" s="55"/>
      <c r="AK45" s="55"/>
      <c r="AL45" s="55"/>
      <c r="AM45" s="55"/>
      <c r="AN45" s="55"/>
      <c r="AO45" s="55"/>
      <c r="AP45" s="55"/>
      <c r="AQ45" s="55"/>
      <c r="AR45" s="55"/>
      <c r="AS45" s="55"/>
      <c r="AT45" s="54">
        <f t="shared" si="0"/>
        <v>0</v>
      </c>
      <c r="AU45" s="54"/>
      <c r="AV45" s="54"/>
      <c r="AW45" s="54"/>
      <c r="AX45" s="54"/>
      <c r="AY45" s="54">
        <f>MATCH(AT45,標準報酬等級表!$F$8:$F$57,1)</f>
        <v>1</v>
      </c>
      <c r="AZ45" s="54"/>
      <c r="BA45" s="54"/>
      <c r="BB45" s="54">
        <f>LOOKUP(AY45,標準報酬等級表!$A$8:$A$57,標準報酬等級表!$D$8:$D$57)</f>
        <v>58</v>
      </c>
      <c r="BC45" s="54"/>
      <c r="BD45" s="54"/>
      <c r="BE45" s="54">
        <f t="shared" si="1"/>
        <v>1</v>
      </c>
      <c r="BF45" s="54"/>
      <c r="BG45" s="54"/>
      <c r="BH45" s="54">
        <f>LOOKUP(BE45,標準報酬等級表!$B$11:$B$42,標準報酬等級表!$D$11:$D$42)</f>
        <v>88</v>
      </c>
      <c r="BI45" s="54"/>
      <c r="BJ45" s="54"/>
      <c r="BK45" s="54">
        <f t="shared" si="2"/>
        <v>1</v>
      </c>
      <c r="BL45" s="54"/>
      <c r="BM45" s="54"/>
      <c r="BN45" s="54"/>
      <c r="BO45" s="54">
        <f>LOOKUP(BK45,標準報酬等級表!$B$11:$B$42,標準報酬等級表!$D$11:$D$42)</f>
        <v>88</v>
      </c>
      <c r="BP45" s="54"/>
      <c r="BQ45" s="54"/>
      <c r="BR45" s="54"/>
      <c r="BS45" s="49"/>
      <c r="BT45" s="49"/>
      <c r="BU45" s="49"/>
      <c r="BV45" s="49"/>
      <c r="BW45" s="49"/>
      <c r="BX45" s="49"/>
      <c r="BY45" s="49"/>
      <c r="BZ45" s="49"/>
      <c r="CA45" s="49"/>
      <c r="CB45" s="49"/>
      <c r="CC45" s="55"/>
      <c r="CD45" s="55"/>
      <c r="CE45" s="55"/>
      <c r="CF45" s="55"/>
      <c r="CG45" s="55"/>
      <c r="CH45" s="55"/>
    </row>
    <row r="46" spans="2:86" ht="21.75" customHeight="1" x14ac:dyDescent="0.15">
      <c r="B46" s="55"/>
      <c r="C46" s="55"/>
      <c r="D46" s="55"/>
      <c r="E46" s="55"/>
      <c r="F46" s="55"/>
      <c r="G46" s="55"/>
      <c r="H46" s="55"/>
      <c r="I46" s="55"/>
      <c r="J46" s="55"/>
      <c r="K46" s="55"/>
      <c r="L46" s="55"/>
      <c r="M46" s="55"/>
      <c r="N46" s="55"/>
      <c r="O46" s="55"/>
      <c r="P46" s="55"/>
      <c r="Q46" s="55"/>
      <c r="R46" s="55"/>
      <c r="S46" s="55"/>
      <c r="T46" s="55"/>
      <c r="U46" s="49"/>
      <c r="V46" s="49"/>
      <c r="W46" s="49"/>
      <c r="X46" s="49"/>
      <c r="Y46" s="49"/>
      <c r="Z46" s="49"/>
      <c r="AA46" s="49"/>
      <c r="AB46" s="49"/>
      <c r="AC46" s="49"/>
      <c r="AD46" s="49"/>
      <c r="AE46" s="49"/>
      <c r="AF46" s="49"/>
      <c r="AG46" s="55"/>
      <c r="AH46" s="55"/>
      <c r="AI46" s="55"/>
      <c r="AJ46" s="55"/>
      <c r="AK46" s="55"/>
      <c r="AL46" s="55"/>
      <c r="AM46" s="55"/>
      <c r="AN46" s="55"/>
      <c r="AO46" s="55"/>
      <c r="AP46" s="55"/>
      <c r="AQ46" s="55"/>
      <c r="AR46" s="55"/>
      <c r="AS46" s="55"/>
      <c r="AT46" s="54">
        <f t="shared" si="0"/>
        <v>0</v>
      </c>
      <c r="AU46" s="54"/>
      <c r="AV46" s="54"/>
      <c r="AW46" s="54"/>
      <c r="AX46" s="54"/>
      <c r="AY46" s="54">
        <f>MATCH(AT46,標準報酬等級表!$F$8:$F$57,1)</f>
        <v>1</v>
      </c>
      <c r="AZ46" s="54"/>
      <c r="BA46" s="54"/>
      <c r="BB46" s="54">
        <f>LOOKUP(AY46,標準報酬等級表!$A$8:$A$57,標準報酬等級表!$D$8:$D$57)</f>
        <v>58</v>
      </c>
      <c r="BC46" s="54"/>
      <c r="BD46" s="54"/>
      <c r="BE46" s="54">
        <f t="shared" si="1"/>
        <v>1</v>
      </c>
      <c r="BF46" s="54"/>
      <c r="BG46" s="54"/>
      <c r="BH46" s="54">
        <f>LOOKUP(BE46,標準報酬等級表!$B$11:$B$42,標準報酬等級表!$D$11:$D$42)</f>
        <v>88</v>
      </c>
      <c r="BI46" s="54"/>
      <c r="BJ46" s="54"/>
      <c r="BK46" s="54">
        <f t="shared" si="2"/>
        <v>1</v>
      </c>
      <c r="BL46" s="54"/>
      <c r="BM46" s="54"/>
      <c r="BN46" s="54"/>
      <c r="BO46" s="54">
        <f>LOOKUP(BK46,標準報酬等級表!$B$11:$B$42,標準報酬等級表!$D$11:$D$42)</f>
        <v>88</v>
      </c>
      <c r="BP46" s="54"/>
      <c r="BQ46" s="54"/>
      <c r="BR46" s="54"/>
      <c r="BS46" s="49"/>
      <c r="BT46" s="49"/>
      <c r="BU46" s="49"/>
      <c r="BV46" s="49"/>
      <c r="BW46" s="49"/>
      <c r="BX46" s="49"/>
      <c r="BY46" s="49"/>
      <c r="BZ46" s="49"/>
      <c r="CA46" s="49"/>
      <c r="CB46" s="49"/>
      <c r="CC46" s="55"/>
      <c r="CD46" s="55"/>
      <c r="CE46" s="55"/>
      <c r="CF46" s="55"/>
      <c r="CG46" s="55"/>
      <c r="CH46" s="55"/>
    </row>
    <row r="47" spans="2:86" ht="21.75" customHeight="1" x14ac:dyDescent="0.15">
      <c r="B47" s="55"/>
      <c r="C47" s="55"/>
      <c r="D47" s="55"/>
      <c r="E47" s="55"/>
      <c r="F47" s="55"/>
      <c r="G47" s="55"/>
      <c r="H47" s="55"/>
      <c r="I47" s="55"/>
      <c r="J47" s="55"/>
      <c r="K47" s="55"/>
      <c r="L47" s="55"/>
      <c r="M47" s="55"/>
      <c r="N47" s="55"/>
      <c r="O47" s="55"/>
      <c r="P47" s="55"/>
      <c r="Q47" s="55"/>
      <c r="R47" s="55"/>
      <c r="S47" s="55"/>
      <c r="T47" s="55"/>
      <c r="U47" s="49"/>
      <c r="V47" s="49"/>
      <c r="W47" s="49"/>
      <c r="X47" s="49"/>
      <c r="Y47" s="49"/>
      <c r="Z47" s="49"/>
      <c r="AA47" s="49"/>
      <c r="AB47" s="49"/>
      <c r="AC47" s="49"/>
      <c r="AD47" s="49"/>
      <c r="AE47" s="49"/>
      <c r="AF47" s="49"/>
      <c r="AG47" s="55"/>
      <c r="AH47" s="55"/>
      <c r="AI47" s="55"/>
      <c r="AJ47" s="55"/>
      <c r="AK47" s="55"/>
      <c r="AL47" s="55"/>
      <c r="AM47" s="55"/>
      <c r="AN47" s="55"/>
      <c r="AO47" s="55"/>
      <c r="AP47" s="55"/>
      <c r="AQ47" s="55"/>
      <c r="AR47" s="55"/>
      <c r="AS47" s="55"/>
      <c r="AT47" s="54">
        <f t="shared" si="0"/>
        <v>0</v>
      </c>
      <c r="AU47" s="54"/>
      <c r="AV47" s="54"/>
      <c r="AW47" s="54"/>
      <c r="AX47" s="54"/>
      <c r="AY47" s="54">
        <f>MATCH(AT47,標準報酬等級表!$F$8:$F$57,1)</f>
        <v>1</v>
      </c>
      <c r="AZ47" s="54"/>
      <c r="BA47" s="54"/>
      <c r="BB47" s="54">
        <f>LOOKUP(AY47,標準報酬等級表!$A$8:$A$57,標準報酬等級表!$D$8:$D$57)</f>
        <v>58</v>
      </c>
      <c r="BC47" s="54"/>
      <c r="BD47" s="54"/>
      <c r="BE47" s="54">
        <f t="shared" si="1"/>
        <v>1</v>
      </c>
      <c r="BF47" s="54"/>
      <c r="BG47" s="54"/>
      <c r="BH47" s="54">
        <f>LOOKUP(BE47,標準報酬等級表!$B$11:$B$42,標準報酬等級表!$D$11:$D$42)</f>
        <v>88</v>
      </c>
      <c r="BI47" s="54"/>
      <c r="BJ47" s="54"/>
      <c r="BK47" s="54">
        <f t="shared" si="2"/>
        <v>1</v>
      </c>
      <c r="BL47" s="54"/>
      <c r="BM47" s="54"/>
      <c r="BN47" s="54"/>
      <c r="BO47" s="54">
        <f>LOOKUP(BK47,標準報酬等級表!$B$11:$B$42,標準報酬等級表!$D$11:$D$42)</f>
        <v>88</v>
      </c>
      <c r="BP47" s="54"/>
      <c r="BQ47" s="54"/>
      <c r="BR47" s="54"/>
      <c r="BS47" s="49"/>
      <c r="BT47" s="49"/>
      <c r="BU47" s="49"/>
      <c r="BV47" s="49"/>
      <c r="BW47" s="49"/>
      <c r="BX47" s="49"/>
      <c r="BY47" s="49"/>
      <c r="BZ47" s="49"/>
      <c r="CA47" s="49"/>
      <c r="CB47" s="49"/>
      <c r="CC47" s="55"/>
      <c r="CD47" s="55"/>
      <c r="CE47" s="55"/>
      <c r="CF47" s="55"/>
      <c r="CG47" s="55"/>
      <c r="CH47" s="55"/>
    </row>
    <row r="48" spans="2:86" ht="21.75" customHeight="1" x14ac:dyDescent="0.15">
      <c r="B48" s="55"/>
      <c r="C48" s="55"/>
      <c r="D48" s="55"/>
      <c r="E48" s="55"/>
      <c r="F48" s="55"/>
      <c r="G48" s="55"/>
      <c r="H48" s="55"/>
      <c r="I48" s="55"/>
      <c r="J48" s="55"/>
      <c r="K48" s="55"/>
      <c r="L48" s="55"/>
      <c r="M48" s="55"/>
      <c r="N48" s="55"/>
      <c r="O48" s="55"/>
      <c r="P48" s="55"/>
      <c r="Q48" s="55"/>
      <c r="R48" s="55"/>
      <c r="S48" s="55"/>
      <c r="T48" s="55"/>
      <c r="U48" s="49"/>
      <c r="V48" s="49"/>
      <c r="W48" s="49"/>
      <c r="X48" s="49"/>
      <c r="Y48" s="49"/>
      <c r="Z48" s="49"/>
      <c r="AA48" s="49"/>
      <c r="AB48" s="49"/>
      <c r="AC48" s="49"/>
      <c r="AD48" s="49"/>
      <c r="AE48" s="49"/>
      <c r="AF48" s="49"/>
      <c r="AG48" s="55"/>
      <c r="AH48" s="55"/>
      <c r="AI48" s="55"/>
      <c r="AJ48" s="55"/>
      <c r="AK48" s="55"/>
      <c r="AL48" s="55"/>
      <c r="AM48" s="55"/>
      <c r="AN48" s="55"/>
      <c r="AO48" s="55"/>
      <c r="AP48" s="55"/>
      <c r="AQ48" s="55"/>
      <c r="AR48" s="55"/>
      <c r="AS48" s="55"/>
      <c r="AT48" s="54">
        <f t="shared" si="0"/>
        <v>0</v>
      </c>
      <c r="AU48" s="54"/>
      <c r="AV48" s="54"/>
      <c r="AW48" s="54"/>
      <c r="AX48" s="54"/>
      <c r="AY48" s="54">
        <f>MATCH(AT48,標準報酬等級表!$F$8:$F$57,1)</f>
        <v>1</v>
      </c>
      <c r="AZ48" s="54"/>
      <c r="BA48" s="54"/>
      <c r="BB48" s="54">
        <f>LOOKUP(AY48,標準報酬等級表!$A$8:$A$57,標準報酬等級表!$D$8:$D$57)</f>
        <v>58</v>
      </c>
      <c r="BC48" s="54"/>
      <c r="BD48" s="54"/>
      <c r="BE48" s="54">
        <f t="shared" si="1"/>
        <v>1</v>
      </c>
      <c r="BF48" s="54"/>
      <c r="BG48" s="54"/>
      <c r="BH48" s="54">
        <f>LOOKUP(BE48,標準報酬等級表!$B$11:$B$42,標準報酬等級表!$D$11:$D$42)</f>
        <v>88</v>
      </c>
      <c r="BI48" s="54"/>
      <c r="BJ48" s="54"/>
      <c r="BK48" s="54">
        <f t="shared" si="2"/>
        <v>1</v>
      </c>
      <c r="BL48" s="54"/>
      <c r="BM48" s="54"/>
      <c r="BN48" s="54"/>
      <c r="BO48" s="54">
        <f>LOOKUP(BK48,標準報酬等級表!$B$11:$B$42,標準報酬等級表!$D$11:$D$42)</f>
        <v>88</v>
      </c>
      <c r="BP48" s="54"/>
      <c r="BQ48" s="54"/>
      <c r="BR48" s="54"/>
      <c r="BS48" s="49"/>
      <c r="BT48" s="49"/>
      <c r="BU48" s="49"/>
      <c r="BV48" s="49"/>
      <c r="BW48" s="49"/>
      <c r="BX48" s="49"/>
      <c r="BY48" s="49"/>
      <c r="BZ48" s="49"/>
      <c r="CA48" s="49"/>
      <c r="CB48" s="49"/>
      <c r="CC48" s="55"/>
      <c r="CD48" s="55"/>
      <c r="CE48" s="55"/>
      <c r="CF48" s="55"/>
      <c r="CG48" s="55"/>
      <c r="CH48" s="55"/>
    </row>
    <row r="49" spans="2:86" ht="21.75" customHeight="1" x14ac:dyDescent="0.15">
      <c r="B49" s="55"/>
      <c r="C49" s="55"/>
      <c r="D49" s="55"/>
      <c r="E49" s="55"/>
      <c r="F49" s="55"/>
      <c r="G49" s="55"/>
      <c r="H49" s="55"/>
      <c r="I49" s="55"/>
      <c r="J49" s="55"/>
      <c r="K49" s="55"/>
      <c r="L49" s="55"/>
      <c r="M49" s="55"/>
      <c r="N49" s="55"/>
      <c r="O49" s="55"/>
      <c r="P49" s="55"/>
      <c r="Q49" s="55"/>
      <c r="R49" s="55"/>
      <c r="S49" s="55"/>
      <c r="T49" s="55"/>
      <c r="U49" s="49"/>
      <c r="V49" s="49"/>
      <c r="W49" s="49"/>
      <c r="X49" s="49"/>
      <c r="Y49" s="49"/>
      <c r="Z49" s="49"/>
      <c r="AA49" s="49"/>
      <c r="AB49" s="49"/>
      <c r="AC49" s="49"/>
      <c r="AD49" s="49"/>
      <c r="AE49" s="49"/>
      <c r="AF49" s="49"/>
      <c r="AG49" s="55"/>
      <c r="AH49" s="55"/>
      <c r="AI49" s="55"/>
      <c r="AJ49" s="55"/>
      <c r="AK49" s="55"/>
      <c r="AL49" s="55"/>
      <c r="AM49" s="55"/>
      <c r="AN49" s="55"/>
      <c r="AO49" s="55"/>
      <c r="AP49" s="55"/>
      <c r="AQ49" s="55"/>
      <c r="AR49" s="55"/>
      <c r="AS49" s="55"/>
      <c r="AT49" s="54">
        <f t="shared" si="0"/>
        <v>0</v>
      </c>
      <c r="AU49" s="54"/>
      <c r="AV49" s="54"/>
      <c r="AW49" s="54"/>
      <c r="AX49" s="54"/>
      <c r="AY49" s="54">
        <f>MATCH(AT49,標準報酬等級表!$F$8:$F$57,1)</f>
        <v>1</v>
      </c>
      <c r="AZ49" s="54"/>
      <c r="BA49" s="54"/>
      <c r="BB49" s="54">
        <f>LOOKUP(AY49,標準報酬等級表!$A$8:$A$57,標準報酬等級表!$D$8:$D$57)</f>
        <v>58</v>
      </c>
      <c r="BC49" s="54"/>
      <c r="BD49" s="54"/>
      <c r="BE49" s="54">
        <f t="shared" si="1"/>
        <v>1</v>
      </c>
      <c r="BF49" s="54"/>
      <c r="BG49" s="54"/>
      <c r="BH49" s="54">
        <f>LOOKUP(BE49,標準報酬等級表!$B$11:$B$42,標準報酬等級表!$D$11:$D$42)</f>
        <v>88</v>
      </c>
      <c r="BI49" s="54"/>
      <c r="BJ49" s="54"/>
      <c r="BK49" s="54">
        <f t="shared" si="2"/>
        <v>1</v>
      </c>
      <c r="BL49" s="54"/>
      <c r="BM49" s="54"/>
      <c r="BN49" s="54"/>
      <c r="BO49" s="54">
        <f>LOOKUP(BK49,標準報酬等級表!$B$11:$B$42,標準報酬等級表!$D$11:$D$42)</f>
        <v>88</v>
      </c>
      <c r="BP49" s="54"/>
      <c r="BQ49" s="54"/>
      <c r="BR49" s="54"/>
      <c r="BS49" s="49"/>
      <c r="BT49" s="49"/>
      <c r="BU49" s="49"/>
      <c r="BV49" s="49"/>
      <c r="BW49" s="49"/>
      <c r="BX49" s="49"/>
      <c r="BY49" s="49"/>
      <c r="BZ49" s="49"/>
      <c r="CA49" s="49"/>
      <c r="CB49" s="49"/>
      <c r="CC49" s="55"/>
      <c r="CD49" s="55"/>
      <c r="CE49" s="55"/>
      <c r="CF49" s="55"/>
      <c r="CG49" s="55"/>
      <c r="CH49" s="55"/>
    </row>
    <row r="50" spans="2:86" ht="21.75" customHeight="1" x14ac:dyDescent="0.15">
      <c r="B50" s="55"/>
      <c r="C50" s="55"/>
      <c r="D50" s="55"/>
      <c r="E50" s="55"/>
      <c r="F50" s="55"/>
      <c r="G50" s="55"/>
      <c r="H50" s="55"/>
      <c r="I50" s="55"/>
      <c r="J50" s="55"/>
      <c r="K50" s="55"/>
      <c r="L50" s="55"/>
      <c r="M50" s="55"/>
      <c r="N50" s="55"/>
      <c r="O50" s="55"/>
      <c r="P50" s="55"/>
      <c r="Q50" s="55"/>
      <c r="R50" s="55"/>
      <c r="S50" s="55"/>
      <c r="T50" s="55"/>
      <c r="U50" s="49"/>
      <c r="V50" s="49"/>
      <c r="W50" s="49"/>
      <c r="X50" s="49"/>
      <c r="Y50" s="49"/>
      <c r="Z50" s="49"/>
      <c r="AA50" s="49"/>
      <c r="AB50" s="49"/>
      <c r="AC50" s="49"/>
      <c r="AD50" s="49"/>
      <c r="AE50" s="49"/>
      <c r="AF50" s="49"/>
      <c r="AG50" s="55"/>
      <c r="AH50" s="55"/>
      <c r="AI50" s="55"/>
      <c r="AJ50" s="55"/>
      <c r="AK50" s="55"/>
      <c r="AL50" s="55"/>
      <c r="AM50" s="55"/>
      <c r="AN50" s="55"/>
      <c r="AO50" s="55"/>
      <c r="AP50" s="55"/>
      <c r="AQ50" s="55"/>
      <c r="AR50" s="55"/>
      <c r="AS50" s="55"/>
      <c r="AT50" s="54">
        <f t="shared" si="0"/>
        <v>0</v>
      </c>
      <c r="AU50" s="54"/>
      <c r="AV50" s="54"/>
      <c r="AW50" s="54"/>
      <c r="AX50" s="54"/>
      <c r="AY50" s="54">
        <f>MATCH(AT50,標準報酬等級表!$F$8:$F$57,1)</f>
        <v>1</v>
      </c>
      <c r="AZ50" s="54"/>
      <c r="BA50" s="54"/>
      <c r="BB50" s="54">
        <f>LOOKUP(AY50,標準報酬等級表!$A$8:$A$57,標準報酬等級表!$D$8:$D$57)</f>
        <v>58</v>
      </c>
      <c r="BC50" s="54"/>
      <c r="BD50" s="54"/>
      <c r="BE50" s="54">
        <f t="shared" si="1"/>
        <v>1</v>
      </c>
      <c r="BF50" s="54"/>
      <c r="BG50" s="54"/>
      <c r="BH50" s="54">
        <f>LOOKUP(BE50,標準報酬等級表!$B$11:$B$42,標準報酬等級表!$D$11:$D$42)</f>
        <v>88</v>
      </c>
      <c r="BI50" s="54"/>
      <c r="BJ50" s="54"/>
      <c r="BK50" s="54">
        <f t="shared" si="2"/>
        <v>1</v>
      </c>
      <c r="BL50" s="54"/>
      <c r="BM50" s="54"/>
      <c r="BN50" s="54"/>
      <c r="BO50" s="54">
        <f>LOOKUP(BK50,標準報酬等級表!$B$11:$B$42,標準報酬等級表!$D$11:$D$42)</f>
        <v>88</v>
      </c>
      <c r="BP50" s="54"/>
      <c r="BQ50" s="54"/>
      <c r="BR50" s="54"/>
      <c r="BS50" s="49"/>
      <c r="BT50" s="49"/>
      <c r="BU50" s="49"/>
      <c r="BV50" s="49"/>
      <c r="BW50" s="49"/>
      <c r="BX50" s="49"/>
      <c r="BY50" s="49"/>
      <c r="BZ50" s="49"/>
      <c r="CA50" s="49"/>
      <c r="CB50" s="49"/>
      <c r="CC50" s="55"/>
      <c r="CD50" s="55"/>
      <c r="CE50" s="55"/>
      <c r="CF50" s="55"/>
      <c r="CG50" s="55"/>
      <c r="CH50" s="55"/>
    </row>
    <row r="51" spans="2:86" ht="21.75" customHeight="1" x14ac:dyDescent="0.15">
      <c r="B51" s="55"/>
      <c r="C51" s="55"/>
      <c r="D51" s="55"/>
      <c r="E51" s="55"/>
      <c r="F51" s="55"/>
      <c r="G51" s="55"/>
      <c r="H51" s="55"/>
      <c r="I51" s="55"/>
      <c r="J51" s="55"/>
      <c r="K51" s="55"/>
      <c r="L51" s="55"/>
      <c r="M51" s="55"/>
      <c r="N51" s="55"/>
      <c r="O51" s="55"/>
      <c r="P51" s="55"/>
      <c r="Q51" s="55"/>
      <c r="R51" s="55"/>
      <c r="S51" s="55"/>
      <c r="T51" s="55"/>
      <c r="U51" s="49"/>
      <c r="V51" s="49"/>
      <c r="W51" s="49"/>
      <c r="X51" s="49"/>
      <c r="Y51" s="49"/>
      <c r="Z51" s="49"/>
      <c r="AA51" s="49"/>
      <c r="AB51" s="49"/>
      <c r="AC51" s="49"/>
      <c r="AD51" s="49"/>
      <c r="AE51" s="49"/>
      <c r="AF51" s="49"/>
      <c r="AG51" s="55"/>
      <c r="AH51" s="55"/>
      <c r="AI51" s="55"/>
      <c r="AJ51" s="55"/>
      <c r="AK51" s="55"/>
      <c r="AL51" s="55"/>
      <c r="AM51" s="55"/>
      <c r="AN51" s="55"/>
      <c r="AO51" s="55"/>
      <c r="AP51" s="55"/>
      <c r="AQ51" s="55"/>
      <c r="AR51" s="55"/>
      <c r="AS51" s="55"/>
      <c r="AT51" s="54">
        <f t="shared" si="0"/>
        <v>0</v>
      </c>
      <c r="AU51" s="54"/>
      <c r="AV51" s="54"/>
      <c r="AW51" s="54"/>
      <c r="AX51" s="54"/>
      <c r="AY51" s="54">
        <f>MATCH(AT51,標準報酬等級表!$F$8:$F$57,1)</f>
        <v>1</v>
      </c>
      <c r="AZ51" s="54"/>
      <c r="BA51" s="54"/>
      <c r="BB51" s="54">
        <f>LOOKUP(AY51,標準報酬等級表!$A$8:$A$57,標準報酬等級表!$D$8:$D$57)</f>
        <v>58</v>
      </c>
      <c r="BC51" s="54"/>
      <c r="BD51" s="54"/>
      <c r="BE51" s="54">
        <f t="shared" si="1"/>
        <v>1</v>
      </c>
      <c r="BF51" s="54"/>
      <c r="BG51" s="54"/>
      <c r="BH51" s="54">
        <f>LOOKUP(BE51,標準報酬等級表!$B$11:$B$42,標準報酬等級表!$D$11:$D$42)</f>
        <v>88</v>
      </c>
      <c r="BI51" s="54"/>
      <c r="BJ51" s="54"/>
      <c r="BK51" s="54">
        <f t="shared" si="2"/>
        <v>1</v>
      </c>
      <c r="BL51" s="54"/>
      <c r="BM51" s="54"/>
      <c r="BN51" s="54"/>
      <c r="BO51" s="54">
        <f>LOOKUP(BK51,標準報酬等級表!$B$11:$B$42,標準報酬等級表!$D$11:$D$42)</f>
        <v>88</v>
      </c>
      <c r="BP51" s="54"/>
      <c r="BQ51" s="54"/>
      <c r="BR51" s="54"/>
      <c r="BS51" s="49"/>
      <c r="BT51" s="49"/>
      <c r="BU51" s="49"/>
      <c r="BV51" s="49"/>
      <c r="BW51" s="49"/>
      <c r="BX51" s="49"/>
      <c r="BY51" s="49"/>
      <c r="BZ51" s="49"/>
      <c r="CA51" s="49"/>
      <c r="CB51" s="49"/>
      <c r="CC51" s="55"/>
      <c r="CD51" s="55"/>
      <c r="CE51" s="55"/>
      <c r="CF51" s="55"/>
      <c r="CG51" s="55"/>
      <c r="CH51" s="55"/>
    </row>
    <row r="52" spans="2:86" ht="21.75" customHeight="1" x14ac:dyDescent="0.15">
      <c r="B52" s="55"/>
      <c r="C52" s="55"/>
      <c r="D52" s="55"/>
      <c r="E52" s="55"/>
      <c r="F52" s="55"/>
      <c r="G52" s="55"/>
      <c r="H52" s="55"/>
      <c r="I52" s="55"/>
      <c r="J52" s="55"/>
      <c r="K52" s="55"/>
      <c r="L52" s="55"/>
      <c r="M52" s="55"/>
      <c r="N52" s="55"/>
      <c r="O52" s="55"/>
      <c r="P52" s="55"/>
      <c r="Q52" s="55"/>
      <c r="R52" s="55"/>
      <c r="S52" s="55"/>
      <c r="T52" s="55"/>
      <c r="U52" s="49"/>
      <c r="V52" s="49"/>
      <c r="W52" s="49"/>
      <c r="X52" s="49"/>
      <c r="Y52" s="49"/>
      <c r="Z52" s="49"/>
      <c r="AA52" s="49"/>
      <c r="AB52" s="49"/>
      <c r="AC52" s="49"/>
      <c r="AD52" s="49"/>
      <c r="AE52" s="49"/>
      <c r="AF52" s="49"/>
      <c r="AG52" s="55"/>
      <c r="AH52" s="55"/>
      <c r="AI52" s="55"/>
      <c r="AJ52" s="55"/>
      <c r="AK52" s="55"/>
      <c r="AL52" s="55"/>
      <c r="AM52" s="55"/>
      <c r="AN52" s="55"/>
      <c r="AO52" s="55"/>
      <c r="AP52" s="55"/>
      <c r="AQ52" s="55"/>
      <c r="AR52" s="55"/>
      <c r="AS52" s="55"/>
      <c r="AT52" s="54">
        <f t="shared" si="0"/>
        <v>0</v>
      </c>
      <c r="AU52" s="54"/>
      <c r="AV52" s="54"/>
      <c r="AW52" s="54"/>
      <c r="AX52" s="54"/>
      <c r="AY52" s="54">
        <f>MATCH(AT52,標準報酬等級表!$F$8:$F$57,1)</f>
        <v>1</v>
      </c>
      <c r="AZ52" s="54"/>
      <c r="BA52" s="54"/>
      <c r="BB52" s="54">
        <f>LOOKUP(AY52,標準報酬等級表!$A$8:$A$57,標準報酬等級表!$D$8:$D$57)</f>
        <v>58</v>
      </c>
      <c r="BC52" s="54"/>
      <c r="BD52" s="54"/>
      <c r="BE52" s="54">
        <f t="shared" si="1"/>
        <v>1</v>
      </c>
      <c r="BF52" s="54"/>
      <c r="BG52" s="54"/>
      <c r="BH52" s="54">
        <f>LOOKUP(BE52,標準報酬等級表!$B$11:$B$42,標準報酬等級表!$D$11:$D$42)</f>
        <v>88</v>
      </c>
      <c r="BI52" s="54"/>
      <c r="BJ52" s="54"/>
      <c r="BK52" s="54">
        <f t="shared" si="2"/>
        <v>1</v>
      </c>
      <c r="BL52" s="54"/>
      <c r="BM52" s="54"/>
      <c r="BN52" s="54"/>
      <c r="BO52" s="54">
        <f>LOOKUP(BK52,標準報酬等級表!$B$11:$B$42,標準報酬等級表!$D$11:$D$42)</f>
        <v>88</v>
      </c>
      <c r="BP52" s="54"/>
      <c r="BQ52" s="54"/>
      <c r="BR52" s="54"/>
      <c r="BS52" s="49"/>
      <c r="BT52" s="49"/>
      <c r="BU52" s="49"/>
      <c r="BV52" s="49"/>
      <c r="BW52" s="49"/>
      <c r="BX52" s="49"/>
      <c r="BY52" s="49"/>
      <c r="BZ52" s="49"/>
      <c r="CA52" s="49"/>
      <c r="CB52" s="49"/>
      <c r="CC52" s="55"/>
      <c r="CD52" s="55"/>
      <c r="CE52" s="55"/>
      <c r="CF52" s="55"/>
      <c r="CG52" s="55"/>
      <c r="CH52" s="55"/>
    </row>
    <row r="53" spans="2:86" ht="21.75" customHeight="1" x14ac:dyDescent="0.15">
      <c r="B53" s="55"/>
      <c r="C53" s="55"/>
      <c r="D53" s="55"/>
      <c r="E53" s="55"/>
      <c r="F53" s="55"/>
      <c r="G53" s="55"/>
      <c r="H53" s="55"/>
      <c r="I53" s="55"/>
      <c r="J53" s="55"/>
      <c r="K53" s="55"/>
      <c r="L53" s="55"/>
      <c r="M53" s="55"/>
      <c r="N53" s="55"/>
      <c r="O53" s="55"/>
      <c r="P53" s="55"/>
      <c r="Q53" s="55"/>
      <c r="R53" s="55"/>
      <c r="S53" s="55"/>
      <c r="T53" s="55"/>
      <c r="U53" s="49"/>
      <c r="V53" s="49"/>
      <c r="W53" s="49"/>
      <c r="X53" s="49"/>
      <c r="Y53" s="49"/>
      <c r="Z53" s="49"/>
      <c r="AA53" s="49"/>
      <c r="AB53" s="49"/>
      <c r="AC53" s="49"/>
      <c r="AD53" s="49"/>
      <c r="AE53" s="49"/>
      <c r="AF53" s="49"/>
      <c r="AG53" s="55"/>
      <c r="AH53" s="55"/>
      <c r="AI53" s="55"/>
      <c r="AJ53" s="55"/>
      <c r="AK53" s="55"/>
      <c r="AL53" s="55"/>
      <c r="AM53" s="55"/>
      <c r="AN53" s="55"/>
      <c r="AO53" s="55"/>
      <c r="AP53" s="55"/>
      <c r="AQ53" s="55"/>
      <c r="AR53" s="55"/>
      <c r="AS53" s="55"/>
      <c r="AT53" s="54">
        <f t="shared" si="0"/>
        <v>0</v>
      </c>
      <c r="AU53" s="54"/>
      <c r="AV53" s="54"/>
      <c r="AW53" s="54"/>
      <c r="AX53" s="54"/>
      <c r="AY53" s="54">
        <f>MATCH(AT53,標準報酬等級表!$F$8:$F$57,1)</f>
        <v>1</v>
      </c>
      <c r="AZ53" s="54"/>
      <c r="BA53" s="54"/>
      <c r="BB53" s="54">
        <f>LOOKUP(AY53,標準報酬等級表!$A$8:$A$57,標準報酬等級表!$D$8:$D$57)</f>
        <v>58</v>
      </c>
      <c r="BC53" s="54"/>
      <c r="BD53" s="54"/>
      <c r="BE53" s="54">
        <f t="shared" si="1"/>
        <v>1</v>
      </c>
      <c r="BF53" s="54"/>
      <c r="BG53" s="54"/>
      <c r="BH53" s="54">
        <f>LOOKUP(BE53,標準報酬等級表!$B$11:$B$42,標準報酬等級表!$D$11:$D$42)</f>
        <v>88</v>
      </c>
      <c r="BI53" s="54"/>
      <c r="BJ53" s="54"/>
      <c r="BK53" s="54">
        <f t="shared" si="2"/>
        <v>1</v>
      </c>
      <c r="BL53" s="54"/>
      <c r="BM53" s="54"/>
      <c r="BN53" s="54"/>
      <c r="BO53" s="54">
        <f>LOOKUP(BK53,標準報酬等級表!$B$11:$B$42,標準報酬等級表!$D$11:$D$42)</f>
        <v>88</v>
      </c>
      <c r="BP53" s="54"/>
      <c r="BQ53" s="54"/>
      <c r="BR53" s="54"/>
      <c r="BS53" s="49"/>
      <c r="BT53" s="49"/>
      <c r="BU53" s="49"/>
      <c r="BV53" s="49"/>
      <c r="BW53" s="49"/>
      <c r="BX53" s="49"/>
      <c r="BY53" s="49"/>
      <c r="BZ53" s="49"/>
      <c r="CA53" s="49"/>
      <c r="CB53" s="49"/>
      <c r="CC53" s="55"/>
      <c r="CD53" s="55"/>
      <c r="CE53" s="55"/>
      <c r="CF53" s="55"/>
      <c r="CG53" s="55"/>
      <c r="CH53" s="55"/>
    </row>
    <row r="54" spans="2:86" ht="21.75" customHeight="1" x14ac:dyDescent="0.15">
      <c r="B54" s="55"/>
      <c r="C54" s="55"/>
      <c r="D54" s="55"/>
      <c r="E54" s="55"/>
      <c r="F54" s="55"/>
      <c r="G54" s="55"/>
      <c r="H54" s="55"/>
      <c r="I54" s="55"/>
      <c r="J54" s="55"/>
      <c r="K54" s="55"/>
      <c r="L54" s="55"/>
      <c r="M54" s="55"/>
      <c r="N54" s="55"/>
      <c r="O54" s="55"/>
      <c r="P54" s="55"/>
      <c r="Q54" s="55"/>
      <c r="R54" s="55"/>
      <c r="S54" s="55"/>
      <c r="T54" s="55"/>
      <c r="U54" s="49"/>
      <c r="V54" s="49"/>
      <c r="W54" s="49"/>
      <c r="X54" s="49"/>
      <c r="Y54" s="49"/>
      <c r="Z54" s="49"/>
      <c r="AA54" s="49"/>
      <c r="AB54" s="49"/>
      <c r="AC54" s="49"/>
      <c r="AD54" s="49"/>
      <c r="AE54" s="49"/>
      <c r="AF54" s="49"/>
      <c r="AG54" s="55"/>
      <c r="AH54" s="55"/>
      <c r="AI54" s="55"/>
      <c r="AJ54" s="55"/>
      <c r="AK54" s="55"/>
      <c r="AL54" s="55"/>
      <c r="AM54" s="55"/>
      <c r="AN54" s="55"/>
      <c r="AO54" s="55"/>
      <c r="AP54" s="55"/>
      <c r="AQ54" s="55"/>
      <c r="AR54" s="55"/>
      <c r="AS54" s="55"/>
      <c r="AT54" s="54">
        <f t="shared" si="0"/>
        <v>0</v>
      </c>
      <c r="AU54" s="54"/>
      <c r="AV54" s="54"/>
      <c r="AW54" s="54"/>
      <c r="AX54" s="54"/>
      <c r="AY54" s="54">
        <f>MATCH(AT54,標準報酬等級表!$F$8:$F$57,1)</f>
        <v>1</v>
      </c>
      <c r="AZ54" s="54"/>
      <c r="BA54" s="54"/>
      <c r="BB54" s="54">
        <f>LOOKUP(AY54,標準報酬等級表!$A$8:$A$57,標準報酬等級表!$D$8:$D$57)</f>
        <v>58</v>
      </c>
      <c r="BC54" s="54"/>
      <c r="BD54" s="54"/>
      <c r="BE54" s="54">
        <f t="shared" si="1"/>
        <v>1</v>
      </c>
      <c r="BF54" s="54"/>
      <c r="BG54" s="54"/>
      <c r="BH54" s="54">
        <f>LOOKUP(BE54,標準報酬等級表!$B$11:$B$42,標準報酬等級表!$D$11:$D$42)</f>
        <v>88</v>
      </c>
      <c r="BI54" s="54"/>
      <c r="BJ54" s="54"/>
      <c r="BK54" s="54">
        <f t="shared" si="2"/>
        <v>1</v>
      </c>
      <c r="BL54" s="54"/>
      <c r="BM54" s="54"/>
      <c r="BN54" s="54"/>
      <c r="BO54" s="54">
        <f>LOOKUP(BK54,標準報酬等級表!$B$11:$B$42,標準報酬等級表!$D$11:$D$42)</f>
        <v>88</v>
      </c>
      <c r="BP54" s="54"/>
      <c r="BQ54" s="54"/>
      <c r="BR54" s="54"/>
      <c r="BS54" s="49"/>
      <c r="BT54" s="49"/>
      <c r="BU54" s="49"/>
      <c r="BV54" s="49"/>
      <c r="BW54" s="49"/>
      <c r="BX54" s="49"/>
      <c r="BY54" s="49"/>
      <c r="BZ54" s="49"/>
      <c r="CA54" s="49"/>
      <c r="CB54" s="49"/>
      <c r="CC54" s="55"/>
      <c r="CD54" s="55"/>
      <c r="CE54" s="55"/>
      <c r="CF54" s="55"/>
      <c r="CG54" s="55"/>
      <c r="CH54" s="55"/>
    </row>
    <row r="55" spans="2:86" ht="21.75" customHeight="1" x14ac:dyDescent="0.15">
      <c r="B55" s="55"/>
      <c r="C55" s="55"/>
      <c r="D55" s="55"/>
      <c r="E55" s="55"/>
      <c r="F55" s="55"/>
      <c r="G55" s="55"/>
      <c r="H55" s="55"/>
      <c r="I55" s="55"/>
      <c r="J55" s="55"/>
      <c r="K55" s="55"/>
      <c r="L55" s="55"/>
      <c r="M55" s="55"/>
      <c r="N55" s="55"/>
      <c r="O55" s="55"/>
      <c r="P55" s="55"/>
      <c r="Q55" s="55"/>
      <c r="R55" s="55"/>
      <c r="S55" s="55"/>
      <c r="T55" s="55"/>
      <c r="U55" s="49"/>
      <c r="V55" s="49"/>
      <c r="W55" s="49"/>
      <c r="X55" s="49"/>
      <c r="Y55" s="49"/>
      <c r="Z55" s="49"/>
      <c r="AA55" s="49"/>
      <c r="AB55" s="49"/>
      <c r="AC55" s="49"/>
      <c r="AD55" s="49"/>
      <c r="AE55" s="49"/>
      <c r="AF55" s="49"/>
      <c r="AG55" s="55"/>
      <c r="AH55" s="55"/>
      <c r="AI55" s="55"/>
      <c r="AJ55" s="55"/>
      <c r="AK55" s="55"/>
      <c r="AL55" s="55"/>
      <c r="AM55" s="55"/>
      <c r="AN55" s="55"/>
      <c r="AO55" s="55"/>
      <c r="AP55" s="55"/>
      <c r="AQ55" s="55"/>
      <c r="AR55" s="55"/>
      <c r="AS55" s="55"/>
      <c r="AT55" s="54">
        <f t="shared" si="0"/>
        <v>0</v>
      </c>
      <c r="AU55" s="54"/>
      <c r="AV55" s="54"/>
      <c r="AW55" s="54"/>
      <c r="AX55" s="54"/>
      <c r="AY55" s="54">
        <f>MATCH(AT55,標準報酬等級表!$F$8:$F$57,1)</f>
        <v>1</v>
      </c>
      <c r="AZ55" s="54"/>
      <c r="BA55" s="54"/>
      <c r="BB55" s="54">
        <f>LOOKUP(AY55,標準報酬等級表!$A$8:$A$57,標準報酬等級表!$D$8:$D$57)</f>
        <v>58</v>
      </c>
      <c r="BC55" s="54"/>
      <c r="BD55" s="54"/>
      <c r="BE55" s="54">
        <f t="shared" si="1"/>
        <v>1</v>
      </c>
      <c r="BF55" s="54"/>
      <c r="BG55" s="54"/>
      <c r="BH55" s="54">
        <f>LOOKUP(BE55,標準報酬等級表!$B$11:$B$42,標準報酬等級表!$D$11:$D$42)</f>
        <v>88</v>
      </c>
      <c r="BI55" s="54"/>
      <c r="BJ55" s="54"/>
      <c r="BK55" s="54">
        <f t="shared" si="2"/>
        <v>1</v>
      </c>
      <c r="BL55" s="54"/>
      <c r="BM55" s="54"/>
      <c r="BN55" s="54"/>
      <c r="BO55" s="54">
        <f>LOOKUP(BK55,標準報酬等級表!$B$11:$B$42,標準報酬等級表!$D$11:$D$42)</f>
        <v>88</v>
      </c>
      <c r="BP55" s="54"/>
      <c r="BQ55" s="54"/>
      <c r="BR55" s="54"/>
      <c r="BS55" s="49"/>
      <c r="BT55" s="49"/>
      <c r="BU55" s="49"/>
      <c r="BV55" s="49"/>
      <c r="BW55" s="49"/>
      <c r="BX55" s="49"/>
      <c r="BY55" s="49"/>
      <c r="BZ55" s="49"/>
      <c r="CA55" s="49"/>
      <c r="CB55" s="49"/>
      <c r="CC55" s="55"/>
      <c r="CD55" s="55"/>
      <c r="CE55" s="55"/>
      <c r="CF55" s="55"/>
      <c r="CG55" s="55"/>
      <c r="CH55" s="55"/>
    </row>
    <row r="56" spans="2:86" ht="21.75" customHeight="1" x14ac:dyDescent="0.15">
      <c r="B56" s="55"/>
      <c r="C56" s="55"/>
      <c r="D56" s="55"/>
      <c r="E56" s="55"/>
      <c r="F56" s="55"/>
      <c r="G56" s="55"/>
      <c r="H56" s="55"/>
      <c r="I56" s="55"/>
      <c r="J56" s="55"/>
      <c r="K56" s="55"/>
      <c r="L56" s="55"/>
      <c r="M56" s="55"/>
      <c r="N56" s="55"/>
      <c r="O56" s="55"/>
      <c r="P56" s="55"/>
      <c r="Q56" s="55"/>
      <c r="R56" s="55"/>
      <c r="S56" s="55"/>
      <c r="T56" s="55"/>
      <c r="U56" s="49"/>
      <c r="V56" s="49"/>
      <c r="W56" s="49"/>
      <c r="X56" s="49"/>
      <c r="Y56" s="49"/>
      <c r="Z56" s="49"/>
      <c r="AA56" s="49"/>
      <c r="AB56" s="49"/>
      <c r="AC56" s="49"/>
      <c r="AD56" s="49"/>
      <c r="AE56" s="49"/>
      <c r="AF56" s="49"/>
      <c r="AG56" s="55"/>
      <c r="AH56" s="55"/>
      <c r="AI56" s="55"/>
      <c r="AJ56" s="55"/>
      <c r="AK56" s="55"/>
      <c r="AL56" s="55"/>
      <c r="AM56" s="55"/>
      <c r="AN56" s="55"/>
      <c r="AO56" s="55"/>
      <c r="AP56" s="55"/>
      <c r="AQ56" s="55"/>
      <c r="AR56" s="55"/>
      <c r="AS56" s="55"/>
      <c r="AT56" s="54">
        <f t="shared" si="0"/>
        <v>0</v>
      </c>
      <c r="AU56" s="54"/>
      <c r="AV56" s="54"/>
      <c r="AW56" s="54"/>
      <c r="AX56" s="54"/>
      <c r="AY56" s="54">
        <f>MATCH(AT56,標準報酬等級表!$F$8:$F$57,1)</f>
        <v>1</v>
      </c>
      <c r="AZ56" s="54"/>
      <c r="BA56" s="54"/>
      <c r="BB56" s="54">
        <f>LOOKUP(AY56,標準報酬等級表!$A$8:$A$57,標準報酬等級表!$D$8:$D$57)</f>
        <v>58</v>
      </c>
      <c r="BC56" s="54"/>
      <c r="BD56" s="54"/>
      <c r="BE56" s="54">
        <f t="shared" si="1"/>
        <v>1</v>
      </c>
      <c r="BF56" s="54"/>
      <c r="BG56" s="54"/>
      <c r="BH56" s="54">
        <f>LOOKUP(BE56,標準報酬等級表!$B$11:$B$42,標準報酬等級表!$D$11:$D$42)</f>
        <v>88</v>
      </c>
      <c r="BI56" s="54"/>
      <c r="BJ56" s="54"/>
      <c r="BK56" s="54">
        <f t="shared" si="2"/>
        <v>1</v>
      </c>
      <c r="BL56" s="54"/>
      <c r="BM56" s="54"/>
      <c r="BN56" s="54"/>
      <c r="BO56" s="54">
        <f>LOOKUP(BK56,標準報酬等級表!$B$11:$B$42,標準報酬等級表!$D$11:$D$42)</f>
        <v>88</v>
      </c>
      <c r="BP56" s="54"/>
      <c r="BQ56" s="54"/>
      <c r="BR56" s="54"/>
      <c r="BS56" s="49"/>
      <c r="BT56" s="49"/>
      <c r="BU56" s="49"/>
      <c r="BV56" s="49"/>
      <c r="BW56" s="49"/>
      <c r="BX56" s="49"/>
      <c r="BY56" s="49"/>
      <c r="BZ56" s="49"/>
      <c r="CA56" s="49"/>
      <c r="CB56" s="49"/>
      <c r="CC56" s="55"/>
      <c r="CD56" s="55"/>
      <c r="CE56" s="55"/>
      <c r="CF56" s="55"/>
      <c r="CG56" s="55"/>
      <c r="CH56" s="55"/>
    </row>
    <row r="57" spans="2:86" ht="21.75" customHeight="1" x14ac:dyDescent="0.15">
      <c r="B57" s="55"/>
      <c r="C57" s="55"/>
      <c r="D57" s="55"/>
      <c r="E57" s="55"/>
      <c r="F57" s="55"/>
      <c r="G57" s="55"/>
      <c r="H57" s="55"/>
      <c r="I57" s="55"/>
      <c r="J57" s="55"/>
      <c r="K57" s="55"/>
      <c r="L57" s="55"/>
      <c r="M57" s="55"/>
      <c r="N57" s="55"/>
      <c r="O57" s="55"/>
      <c r="P57" s="55"/>
      <c r="Q57" s="55"/>
      <c r="R57" s="55"/>
      <c r="S57" s="55"/>
      <c r="T57" s="55"/>
      <c r="U57" s="49"/>
      <c r="V57" s="49"/>
      <c r="W57" s="49"/>
      <c r="X57" s="49"/>
      <c r="Y57" s="49"/>
      <c r="Z57" s="49"/>
      <c r="AA57" s="49"/>
      <c r="AB57" s="49"/>
      <c r="AC57" s="49"/>
      <c r="AD57" s="49"/>
      <c r="AE57" s="49"/>
      <c r="AF57" s="49"/>
      <c r="AG57" s="55"/>
      <c r="AH57" s="55"/>
      <c r="AI57" s="55"/>
      <c r="AJ57" s="55"/>
      <c r="AK57" s="55"/>
      <c r="AL57" s="55"/>
      <c r="AM57" s="55"/>
      <c r="AN57" s="55"/>
      <c r="AO57" s="55"/>
      <c r="AP57" s="55"/>
      <c r="AQ57" s="55"/>
      <c r="AR57" s="55"/>
      <c r="AS57" s="55"/>
      <c r="AT57" s="54">
        <f t="shared" si="0"/>
        <v>0</v>
      </c>
      <c r="AU57" s="54"/>
      <c r="AV57" s="54"/>
      <c r="AW57" s="54"/>
      <c r="AX57" s="54"/>
      <c r="AY57" s="54">
        <f>MATCH(AT57,標準報酬等級表!$F$8:$F$57,1)</f>
        <v>1</v>
      </c>
      <c r="AZ57" s="54"/>
      <c r="BA57" s="54"/>
      <c r="BB57" s="54">
        <f>LOOKUP(AY57,標準報酬等級表!$A$8:$A$57,標準報酬等級表!$D$8:$D$57)</f>
        <v>58</v>
      </c>
      <c r="BC57" s="54"/>
      <c r="BD57" s="54"/>
      <c r="BE57" s="54">
        <f t="shared" si="1"/>
        <v>1</v>
      </c>
      <c r="BF57" s="54"/>
      <c r="BG57" s="54"/>
      <c r="BH57" s="54">
        <f>LOOKUP(BE57,標準報酬等級表!$B$11:$B$42,標準報酬等級表!$D$11:$D$42)</f>
        <v>88</v>
      </c>
      <c r="BI57" s="54"/>
      <c r="BJ57" s="54"/>
      <c r="BK57" s="54">
        <f t="shared" si="2"/>
        <v>1</v>
      </c>
      <c r="BL57" s="54"/>
      <c r="BM57" s="54"/>
      <c r="BN57" s="54"/>
      <c r="BO57" s="54">
        <f>LOOKUP(BK57,標準報酬等級表!$B$11:$B$42,標準報酬等級表!$D$11:$D$42)</f>
        <v>88</v>
      </c>
      <c r="BP57" s="54"/>
      <c r="BQ57" s="54"/>
      <c r="BR57" s="54"/>
      <c r="BS57" s="49"/>
      <c r="BT57" s="49"/>
      <c r="BU57" s="49"/>
      <c r="BV57" s="49"/>
      <c r="BW57" s="49"/>
      <c r="BX57" s="49"/>
      <c r="BY57" s="49"/>
      <c r="BZ57" s="49"/>
      <c r="CA57" s="49"/>
      <c r="CB57" s="49"/>
      <c r="CC57" s="55"/>
      <c r="CD57" s="55"/>
      <c r="CE57" s="55"/>
      <c r="CF57" s="55"/>
      <c r="CG57" s="55"/>
      <c r="CH57" s="55"/>
    </row>
    <row r="58" spans="2:86" ht="21.75" customHeight="1" x14ac:dyDescent="0.15">
      <c r="B58" s="55"/>
      <c r="C58" s="55"/>
      <c r="D58" s="55"/>
      <c r="E58" s="55"/>
      <c r="F58" s="55"/>
      <c r="G58" s="55"/>
      <c r="H58" s="55"/>
      <c r="I58" s="55"/>
      <c r="J58" s="55"/>
      <c r="K58" s="55"/>
      <c r="L58" s="55"/>
      <c r="M58" s="55"/>
      <c r="N58" s="55"/>
      <c r="O58" s="55"/>
      <c r="P58" s="55"/>
      <c r="Q58" s="55"/>
      <c r="R58" s="55"/>
      <c r="S58" s="55"/>
      <c r="T58" s="55"/>
      <c r="U58" s="49"/>
      <c r="V58" s="49"/>
      <c r="W58" s="49"/>
      <c r="X58" s="49"/>
      <c r="Y58" s="49"/>
      <c r="Z58" s="49"/>
      <c r="AA58" s="49"/>
      <c r="AB58" s="49"/>
      <c r="AC58" s="49"/>
      <c r="AD58" s="49"/>
      <c r="AE58" s="49"/>
      <c r="AF58" s="49"/>
      <c r="AG58" s="55"/>
      <c r="AH58" s="55"/>
      <c r="AI58" s="55"/>
      <c r="AJ58" s="55"/>
      <c r="AK58" s="55"/>
      <c r="AL58" s="55"/>
      <c r="AM58" s="55"/>
      <c r="AN58" s="55"/>
      <c r="AO58" s="55"/>
      <c r="AP58" s="55"/>
      <c r="AQ58" s="55"/>
      <c r="AR58" s="55"/>
      <c r="AS58" s="55"/>
      <c r="AT58" s="54">
        <f t="shared" si="0"/>
        <v>0</v>
      </c>
      <c r="AU58" s="54"/>
      <c r="AV58" s="54"/>
      <c r="AW58" s="54"/>
      <c r="AX58" s="54"/>
      <c r="AY58" s="54">
        <f>MATCH(AT58,標準報酬等級表!$F$8:$F$57,1)</f>
        <v>1</v>
      </c>
      <c r="AZ58" s="54"/>
      <c r="BA58" s="54"/>
      <c r="BB58" s="54">
        <f>LOOKUP(AY58,標準報酬等級表!$A$8:$A$57,標準報酬等級表!$D$8:$D$57)</f>
        <v>58</v>
      </c>
      <c r="BC58" s="54"/>
      <c r="BD58" s="54"/>
      <c r="BE58" s="54">
        <f t="shared" si="1"/>
        <v>1</v>
      </c>
      <c r="BF58" s="54"/>
      <c r="BG58" s="54"/>
      <c r="BH58" s="54">
        <f>LOOKUP(BE58,標準報酬等級表!$B$11:$B$42,標準報酬等級表!$D$11:$D$42)</f>
        <v>88</v>
      </c>
      <c r="BI58" s="54"/>
      <c r="BJ58" s="54"/>
      <c r="BK58" s="54">
        <f t="shared" si="2"/>
        <v>1</v>
      </c>
      <c r="BL58" s="54"/>
      <c r="BM58" s="54"/>
      <c r="BN58" s="54"/>
      <c r="BO58" s="54">
        <f>LOOKUP(BK58,標準報酬等級表!$B$11:$B$42,標準報酬等級表!$D$11:$D$42)</f>
        <v>88</v>
      </c>
      <c r="BP58" s="54"/>
      <c r="BQ58" s="54"/>
      <c r="BR58" s="54"/>
      <c r="BS58" s="49"/>
      <c r="BT58" s="49"/>
      <c r="BU58" s="49"/>
      <c r="BV58" s="49"/>
      <c r="BW58" s="49"/>
      <c r="BX58" s="49"/>
      <c r="BY58" s="49"/>
      <c r="BZ58" s="49"/>
      <c r="CA58" s="49"/>
      <c r="CB58" s="49"/>
      <c r="CC58" s="55"/>
      <c r="CD58" s="55"/>
      <c r="CE58" s="55"/>
      <c r="CF58" s="55"/>
      <c r="CG58" s="55"/>
      <c r="CH58" s="55"/>
    </row>
    <row r="59" spans="2:86" ht="21.75" customHeight="1" x14ac:dyDescent="0.15">
      <c r="B59" s="55"/>
      <c r="C59" s="55"/>
      <c r="D59" s="55"/>
      <c r="E59" s="55"/>
      <c r="F59" s="55"/>
      <c r="G59" s="55"/>
      <c r="H59" s="55"/>
      <c r="I59" s="55"/>
      <c r="J59" s="55"/>
      <c r="K59" s="55"/>
      <c r="L59" s="55"/>
      <c r="M59" s="55"/>
      <c r="N59" s="55"/>
      <c r="O59" s="55"/>
      <c r="P59" s="55"/>
      <c r="Q59" s="55"/>
      <c r="R59" s="55"/>
      <c r="S59" s="55"/>
      <c r="T59" s="55"/>
      <c r="U59" s="49"/>
      <c r="V59" s="49"/>
      <c r="W59" s="49"/>
      <c r="X59" s="49"/>
      <c r="Y59" s="49"/>
      <c r="Z59" s="49"/>
      <c r="AA59" s="49"/>
      <c r="AB59" s="49"/>
      <c r="AC59" s="49"/>
      <c r="AD59" s="49"/>
      <c r="AE59" s="49"/>
      <c r="AF59" s="49"/>
      <c r="AG59" s="55"/>
      <c r="AH59" s="55"/>
      <c r="AI59" s="55"/>
      <c r="AJ59" s="55"/>
      <c r="AK59" s="55"/>
      <c r="AL59" s="55"/>
      <c r="AM59" s="55"/>
      <c r="AN59" s="55"/>
      <c r="AO59" s="55"/>
      <c r="AP59" s="55"/>
      <c r="AQ59" s="55"/>
      <c r="AR59" s="55"/>
      <c r="AS59" s="55"/>
      <c r="AT59" s="54">
        <f t="shared" si="0"/>
        <v>0</v>
      </c>
      <c r="AU59" s="54"/>
      <c r="AV59" s="54"/>
      <c r="AW59" s="54"/>
      <c r="AX59" s="54"/>
      <c r="AY59" s="54">
        <f>MATCH(AT59,標準報酬等級表!$F$8:$F$57,1)</f>
        <v>1</v>
      </c>
      <c r="AZ59" s="54"/>
      <c r="BA59" s="54"/>
      <c r="BB59" s="54">
        <f>LOOKUP(AY59,標準報酬等級表!$A$8:$A$57,標準報酬等級表!$D$8:$D$57)</f>
        <v>58</v>
      </c>
      <c r="BC59" s="54"/>
      <c r="BD59" s="54"/>
      <c r="BE59" s="54">
        <f t="shared" si="1"/>
        <v>1</v>
      </c>
      <c r="BF59" s="54"/>
      <c r="BG59" s="54"/>
      <c r="BH59" s="54">
        <f>LOOKUP(BE59,標準報酬等級表!$B$11:$B$42,標準報酬等級表!$D$11:$D$42)</f>
        <v>88</v>
      </c>
      <c r="BI59" s="54"/>
      <c r="BJ59" s="54"/>
      <c r="BK59" s="54">
        <f t="shared" si="2"/>
        <v>1</v>
      </c>
      <c r="BL59" s="54"/>
      <c r="BM59" s="54"/>
      <c r="BN59" s="54"/>
      <c r="BO59" s="54">
        <f>LOOKUP(BK59,標準報酬等級表!$B$11:$B$42,標準報酬等級表!$D$11:$D$42)</f>
        <v>88</v>
      </c>
      <c r="BP59" s="54"/>
      <c r="BQ59" s="54"/>
      <c r="BR59" s="54"/>
      <c r="BS59" s="49"/>
      <c r="BT59" s="49"/>
      <c r="BU59" s="49"/>
      <c r="BV59" s="49"/>
      <c r="BW59" s="49"/>
      <c r="BX59" s="49"/>
      <c r="BY59" s="49"/>
      <c r="BZ59" s="49"/>
      <c r="CA59" s="49"/>
      <c r="CB59" s="49"/>
      <c r="CC59" s="55"/>
      <c r="CD59" s="55"/>
      <c r="CE59" s="55"/>
      <c r="CF59" s="55"/>
      <c r="CG59" s="55"/>
      <c r="CH59" s="55"/>
    </row>
    <row r="60" spans="2:86" ht="21.75" customHeight="1" x14ac:dyDescent="0.15">
      <c r="B60" s="55"/>
      <c r="C60" s="55"/>
      <c r="D60" s="55"/>
      <c r="E60" s="55"/>
      <c r="F60" s="55"/>
      <c r="G60" s="55"/>
      <c r="H60" s="55"/>
      <c r="I60" s="55"/>
      <c r="J60" s="55"/>
      <c r="K60" s="55"/>
      <c r="L60" s="55"/>
      <c r="M60" s="55"/>
      <c r="N60" s="55"/>
      <c r="O60" s="55"/>
      <c r="P60" s="55"/>
      <c r="Q60" s="55"/>
      <c r="R60" s="55"/>
      <c r="S60" s="55"/>
      <c r="T60" s="55"/>
      <c r="U60" s="49"/>
      <c r="V60" s="49"/>
      <c r="W60" s="49"/>
      <c r="X60" s="49"/>
      <c r="Y60" s="49"/>
      <c r="Z60" s="49"/>
      <c r="AA60" s="49"/>
      <c r="AB60" s="49"/>
      <c r="AC60" s="49"/>
      <c r="AD60" s="49"/>
      <c r="AE60" s="49"/>
      <c r="AF60" s="49"/>
      <c r="AG60" s="55"/>
      <c r="AH60" s="55"/>
      <c r="AI60" s="55"/>
      <c r="AJ60" s="55"/>
      <c r="AK60" s="55"/>
      <c r="AL60" s="55"/>
      <c r="AM60" s="55"/>
      <c r="AN60" s="55"/>
      <c r="AO60" s="55"/>
      <c r="AP60" s="55"/>
      <c r="AQ60" s="55"/>
      <c r="AR60" s="55"/>
      <c r="AS60" s="55"/>
      <c r="AT60" s="54">
        <f t="shared" si="0"/>
        <v>0</v>
      </c>
      <c r="AU60" s="54"/>
      <c r="AV60" s="54"/>
      <c r="AW60" s="54"/>
      <c r="AX60" s="54"/>
      <c r="AY60" s="54">
        <f>MATCH(AT60,標準報酬等級表!$F$8:$F$57,1)</f>
        <v>1</v>
      </c>
      <c r="AZ60" s="54"/>
      <c r="BA60" s="54"/>
      <c r="BB60" s="54">
        <f>LOOKUP(AY60,標準報酬等級表!$A$8:$A$57,標準報酬等級表!$D$8:$D$57)</f>
        <v>58</v>
      </c>
      <c r="BC60" s="54"/>
      <c r="BD60" s="54"/>
      <c r="BE60" s="54">
        <f t="shared" si="1"/>
        <v>1</v>
      </c>
      <c r="BF60" s="54"/>
      <c r="BG60" s="54"/>
      <c r="BH60" s="54">
        <f>LOOKUP(BE60,標準報酬等級表!$B$11:$B$42,標準報酬等級表!$D$11:$D$42)</f>
        <v>88</v>
      </c>
      <c r="BI60" s="54"/>
      <c r="BJ60" s="54"/>
      <c r="BK60" s="54">
        <f t="shared" si="2"/>
        <v>1</v>
      </c>
      <c r="BL60" s="54"/>
      <c r="BM60" s="54"/>
      <c r="BN60" s="54"/>
      <c r="BO60" s="54">
        <f>LOOKUP(BK60,標準報酬等級表!$B$11:$B$42,標準報酬等級表!$D$11:$D$42)</f>
        <v>88</v>
      </c>
      <c r="BP60" s="54"/>
      <c r="BQ60" s="54"/>
      <c r="BR60" s="54"/>
      <c r="BS60" s="49"/>
      <c r="BT60" s="49"/>
      <c r="BU60" s="49"/>
      <c r="BV60" s="49"/>
      <c r="BW60" s="49"/>
      <c r="BX60" s="49"/>
      <c r="BY60" s="49"/>
      <c r="BZ60" s="49"/>
      <c r="CA60" s="49"/>
      <c r="CB60" s="49"/>
      <c r="CC60" s="55"/>
      <c r="CD60" s="55"/>
      <c r="CE60" s="55"/>
      <c r="CF60" s="55"/>
      <c r="CG60" s="55"/>
      <c r="CH60" s="55"/>
    </row>
    <row r="61" spans="2:86" ht="21.75" customHeight="1" x14ac:dyDescent="0.15">
      <c r="B61" s="55"/>
      <c r="C61" s="55"/>
      <c r="D61" s="55"/>
      <c r="E61" s="55"/>
      <c r="F61" s="55"/>
      <c r="G61" s="55"/>
      <c r="H61" s="55"/>
      <c r="I61" s="55"/>
      <c r="J61" s="55"/>
      <c r="K61" s="55"/>
      <c r="L61" s="55"/>
      <c r="M61" s="55"/>
      <c r="N61" s="55"/>
      <c r="O61" s="55"/>
      <c r="P61" s="55"/>
      <c r="Q61" s="55"/>
      <c r="R61" s="55"/>
      <c r="S61" s="55"/>
      <c r="T61" s="55"/>
      <c r="U61" s="49"/>
      <c r="V61" s="49"/>
      <c r="W61" s="49"/>
      <c r="X61" s="49"/>
      <c r="Y61" s="49"/>
      <c r="Z61" s="49"/>
      <c r="AA61" s="49"/>
      <c r="AB61" s="49"/>
      <c r="AC61" s="49"/>
      <c r="AD61" s="49"/>
      <c r="AE61" s="49"/>
      <c r="AF61" s="49"/>
      <c r="AG61" s="55"/>
      <c r="AH61" s="55"/>
      <c r="AI61" s="55"/>
      <c r="AJ61" s="55"/>
      <c r="AK61" s="55"/>
      <c r="AL61" s="55"/>
      <c r="AM61" s="55"/>
      <c r="AN61" s="55"/>
      <c r="AO61" s="55"/>
      <c r="AP61" s="55"/>
      <c r="AQ61" s="55"/>
      <c r="AR61" s="55"/>
      <c r="AS61" s="55"/>
      <c r="AT61" s="54">
        <f t="shared" si="0"/>
        <v>0</v>
      </c>
      <c r="AU61" s="54"/>
      <c r="AV61" s="54"/>
      <c r="AW61" s="54"/>
      <c r="AX61" s="54"/>
      <c r="AY61" s="54">
        <f>MATCH(AT61,標準報酬等級表!$F$8:$F$57,1)</f>
        <v>1</v>
      </c>
      <c r="AZ61" s="54"/>
      <c r="BA61" s="54"/>
      <c r="BB61" s="54">
        <f>LOOKUP(AY61,標準報酬等級表!$A$8:$A$57,標準報酬等級表!$D$8:$D$57)</f>
        <v>58</v>
      </c>
      <c r="BC61" s="54"/>
      <c r="BD61" s="54"/>
      <c r="BE61" s="54">
        <f t="shared" si="1"/>
        <v>1</v>
      </c>
      <c r="BF61" s="54"/>
      <c r="BG61" s="54"/>
      <c r="BH61" s="54">
        <f>LOOKUP(BE61,標準報酬等級表!$B$11:$B$42,標準報酬等級表!$D$11:$D$42)</f>
        <v>88</v>
      </c>
      <c r="BI61" s="54"/>
      <c r="BJ61" s="54"/>
      <c r="BK61" s="54">
        <f t="shared" si="2"/>
        <v>1</v>
      </c>
      <c r="BL61" s="54"/>
      <c r="BM61" s="54"/>
      <c r="BN61" s="54"/>
      <c r="BO61" s="54">
        <f>LOOKUP(BK61,標準報酬等級表!$B$11:$B$42,標準報酬等級表!$D$11:$D$42)</f>
        <v>88</v>
      </c>
      <c r="BP61" s="54"/>
      <c r="BQ61" s="54"/>
      <c r="BR61" s="54"/>
      <c r="BS61" s="49"/>
      <c r="BT61" s="49"/>
      <c r="BU61" s="49"/>
      <c r="BV61" s="49"/>
      <c r="BW61" s="49"/>
      <c r="BX61" s="49"/>
      <c r="BY61" s="49"/>
      <c r="BZ61" s="49"/>
      <c r="CA61" s="49"/>
      <c r="CB61" s="49"/>
      <c r="CC61" s="55"/>
      <c r="CD61" s="55"/>
      <c r="CE61" s="55"/>
      <c r="CF61" s="55"/>
      <c r="CG61" s="55"/>
      <c r="CH61" s="55"/>
    </row>
    <row r="62" spans="2:86" ht="21.75" customHeight="1" x14ac:dyDescent="0.15">
      <c r="B62" s="55"/>
      <c r="C62" s="55"/>
      <c r="D62" s="55"/>
      <c r="E62" s="55"/>
      <c r="F62" s="55"/>
      <c r="G62" s="55"/>
      <c r="H62" s="55"/>
      <c r="I62" s="55"/>
      <c r="J62" s="55"/>
      <c r="K62" s="55"/>
      <c r="L62" s="55"/>
      <c r="M62" s="55"/>
      <c r="N62" s="55"/>
      <c r="O62" s="55"/>
      <c r="P62" s="55"/>
      <c r="Q62" s="55"/>
      <c r="R62" s="55"/>
      <c r="S62" s="55"/>
      <c r="T62" s="55"/>
      <c r="U62" s="49"/>
      <c r="V62" s="49"/>
      <c r="W62" s="49"/>
      <c r="X62" s="49"/>
      <c r="Y62" s="49"/>
      <c r="Z62" s="49"/>
      <c r="AA62" s="49"/>
      <c r="AB62" s="49"/>
      <c r="AC62" s="49"/>
      <c r="AD62" s="49"/>
      <c r="AE62" s="49"/>
      <c r="AF62" s="49"/>
      <c r="AG62" s="55"/>
      <c r="AH62" s="55"/>
      <c r="AI62" s="55"/>
      <c r="AJ62" s="55"/>
      <c r="AK62" s="55"/>
      <c r="AL62" s="55"/>
      <c r="AM62" s="55"/>
      <c r="AN62" s="55"/>
      <c r="AO62" s="55"/>
      <c r="AP62" s="55"/>
      <c r="AQ62" s="55"/>
      <c r="AR62" s="55"/>
      <c r="AS62" s="55"/>
      <c r="AT62" s="54">
        <f t="shared" si="0"/>
        <v>0</v>
      </c>
      <c r="AU62" s="54"/>
      <c r="AV62" s="54"/>
      <c r="AW62" s="54"/>
      <c r="AX62" s="54"/>
      <c r="AY62" s="54">
        <f>MATCH(AT62,標準報酬等級表!$F$8:$F$57,1)</f>
        <v>1</v>
      </c>
      <c r="AZ62" s="54"/>
      <c r="BA62" s="54"/>
      <c r="BB62" s="54">
        <f>LOOKUP(AY62,標準報酬等級表!$A$8:$A$57,標準報酬等級表!$D$8:$D$57)</f>
        <v>58</v>
      </c>
      <c r="BC62" s="54"/>
      <c r="BD62" s="54"/>
      <c r="BE62" s="54">
        <f t="shared" si="1"/>
        <v>1</v>
      </c>
      <c r="BF62" s="54"/>
      <c r="BG62" s="54"/>
      <c r="BH62" s="54">
        <f>LOOKUP(BE62,標準報酬等級表!$B$11:$B$42,標準報酬等級表!$D$11:$D$42)</f>
        <v>88</v>
      </c>
      <c r="BI62" s="54"/>
      <c r="BJ62" s="54"/>
      <c r="BK62" s="54">
        <f t="shared" si="2"/>
        <v>1</v>
      </c>
      <c r="BL62" s="54"/>
      <c r="BM62" s="54"/>
      <c r="BN62" s="54"/>
      <c r="BO62" s="54">
        <f>LOOKUP(BK62,標準報酬等級表!$B$11:$B$42,標準報酬等級表!$D$11:$D$42)</f>
        <v>88</v>
      </c>
      <c r="BP62" s="54"/>
      <c r="BQ62" s="54"/>
      <c r="BR62" s="54"/>
      <c r="BS62" s="49"/>
      <c r="BT62" s="49"/>
      <c r="BU62" s="49"/>
      <c r="BV62" s="49"/>
      <c r="BW62" s="49"/>
      <c r="BX62" s="49"/>
      <c r="BY62" s="49"/>
      <c r="BZ62" s="49"/>
      <c r="CA62" s="49"/>
      <c r="CB62" s="49"/>
      <c r="CC62" s="55"/>
      <c r="CD62" s="55"/>
      <c r="CE62" s="55"/>
      <c r="CF62" s="55"/>
      <c r="CG62" s="55"/>
      <c r="CH62" s="55"/>
    </row>
    <row r="63" spans="2:86" ht="21.75" customHeight="1" x14ac:dyDescent="0.15">
      <c r="B63" s="55"/>
      <c r="C63" s="55"/>
      <c r="D63" s="55"/>
      <c r="E63" s="55"/>
      <c r="F63" s="55"/>
      <c r="G63" s="55"/>
      <c r="H63" s="55"/>
      <c r="I63" s="55"/>
      <c r="J63" s="55"/>
      <c r="K63" s="55"/>
      <c r="L63" s="55"/>
      <c r="M63" s="55"/>
      <c r="N63" s="55"/>
      <c r="O63" s="55"/>
      <c r="P63" s="55"/>
      <c r="Q63" s="55"/>
      <c r="R63" s="55"/>
      <c r="S63" s="55"/>
      <c r="T63" s="55"/>
      <c r="U63" s="49"/>
      <c r="V63" s="49"/>
      <c r="W63" s="49"/>
      <c r="X63" s="49"/>
      <c r="Y63" s="49"/>
      <c r="Z63" s="49"/>
      <c r="AA63" s="49"/>
      <c r="AB63" s="49"/>
      <c r="AC63" s="49"/>
      <c r="AD63" s="49"/>
      <c r="AE63" s="49"/>
      <c r="AF63" s="49"/>
      <c r="AG63" s="55"/>
      <c r="AH63" s="55"/>
      <c r="AI63" s="55"/>
      <c r="AJ63" s="55"/>
      <c r="AK63" s="55"/>
      <c r="AL63" s="55"/>
      <c r="AM63" s="55"/>
      <c r="AN63" s="55"/>
      <c r="AO63" s="55"/>
      <c r="AP63" s="55"/>
      <c r="AQ63" s="55"/>
      <c r="AR63" s="55"/>
      <c r="AS63" s="55"/>
      <c r="AT63" s="54">
        <f t="shared" si="0"/>
        <v>0</v>
      </c>
      <c r="AU63" s="54"/>
      <c r="AV63" s="54"/>
      <c r="AW63" s="54"/>
      <c r="AX63" s="54"/>
      <c r="AY63" s="54">
        <f>MATCH(AT63,標準報酬等級表!$F$8:$F$57,1)</f>
        <v>1</v>
      </c>
      <c r="AZ63" s="54"/>
      <c r="BA63" s="54"/>
      <c r="BB63" s="54">
        <f>LOOKUP(AY63,標準報酬等級表!$A$8:$A$57,標準報酬等級表!$D$8:$D$57)</f>
        <v>58</v>
      </c>
      <c r="BC63" s="54"/>
      <c r="BD63" s="54"/>
      <c r="BE63" s="54">
        <f t="shared" si="1"/>
        <v>1</v>
      </c>
      <c r="BF63" s="54"/>
      <c r="BG63" s="54"/>
      <c r="BH63" s="54">
        <f>LOOKUP(BE63,標準報酬等級表!$B$11:$B$42,標準報酬等級表!$D$11:$D$42)</f>
        <v>88</v>
      </c>
      <c r="BI63" s="54"/>
      <c r="BJ63" s="54"/>
      <c r="BK63" s="54">
        <f t="shared" si="2"/>
        <v>1</v>
      </c>
      <c r="BL63" s="54"/>
      <c r="BM63" s="54"/>
      <c r="BN63" s="54"/>
      <c r="BO63" s="54">
        <f>LOOKUP(BK63,標準報酬等級表!$B$11:$B$42,標準報酬等級表!$D$11:$D$42)</f>
        <v>88</v>
      </c>
      <c r="BP63" s="54"/>
      <c r="BQ63" s="54"/>
      <c r="BR63" s="54"/>
      <c r="BS63" s="49"/>
      <c r="BT63" s="49"/>
      <c r="BU63" s="49"/>
      <c r="BV63" s="49"/>
      <c r="BW63" s="49"/>
      <c r="BX63" s="49"/>
      <c r="BY63" s="49"/>
      <c r="BZ63" s="49"/>
      <c r="CA63" s="49"/>
      <c r="CB63" s="49"/>
      <c r="CC63" s="55"/>
      <c r="CD63" s="55"/>
      <c r="CE63" s="55"/>
      <c r="CF63" s="55"/>
      <c r="CG63" s="55"/>
      <c r="CH63" s="55"/>
    </row>
    <row r="64" spans="2:86" ht="21.75" customHeight="1" x14ac:dyDescent="0.15">
      <c r="B64" s="55"/>
      <c r="C64" s="55"/>
      <c r="D64" s="55"/>
      <c r="E64" s="55"/>
      <c r="F64" s="55"/>
      <c r="G64" s="55"/>
      <c r="H64" s="55"/>
      <c r="I64" s="55"/>
      <c r="J64" s="55"/>
      <c r="K64" s="55"/>
      <c r="L64" s="55"/>
      <c r="M64" s="55"/>
      <c r="N64" s="55"/>
      <c r="O64" s="55"/>
      <c r="P64" s="55"/>
      <c r="Q64" s="55"/>
      <c r="R64" s="55"/>
      <c r="S64" s="55"/>
      <c r="T64" s="55"/>
      <c r="U64" s="49"/>
      <c r="V64" s="49"/>
      <c r="W64" s="49"/>
      <c r="X64" s="49"/>
      <c r="Y64" s="49"/>
      <c r="Z64" s="49"/>
      <c r="AA64" s="49"/>
      <c r="AB64" s="49"/>
      <c r="AC64" s="49"/>
      <c r="AD64" s="49"/>
      <c r="AE64" s="49"/>
      <c r="AF64" s="49"/>
      <c r="AG64" s="55"/>
      <c r="AH64" s="55"/>
      <c r="AI64" s="55"/>
      <c r="AJ64" s="55"/>
      <c r="AK64" s="55"/>
      <c r="AL64" s="55"/>
      <c r="AM64" s="55"/>
      <c r="AN64" s="55"/>
      <c r="AO64" s="55"/>
      <c r="AP64" s="55"/>
      <c r="AQ64" s="55"/>
      <c r="AR64" s="55"/>
      <c r="AS64" s="55"/>
      <c r="AT64" s="54">
        <f t="shared" si="0"/>
        <v>0</v>
      </c>
      <c r="AU64" s="54"/>
      <c r="AV64" s="54"/>
      <c r="AW64" s="54"/>
      <c r="AX64" s="54"/>
      <c r="AY64" s="54">
        <f>MATCH(AT64,標準報酬等級表!$F$8:$F$57,1)</f>
        <v>1</v>
      </c>
      <c r="AZ64" s="54"/>
      <c r="BA64" s="54"/>
      <c r="BB64" s="54">
        <f>LOOKUP(AY64,標準報酬等級表!$A$8:$A$57,標準報酬等級表!$D$8:$D$57)</f>
        <v>58</v>
      </c>
      <c r="BC64" s="54"/>
      <c r="BD64" s="54"/>
      <c r="BE64" s="54">
        <f t="shared" si="1"/>
        <v>1</v>
      </c>
      <c r="BF64" s="54"/>
      <c r="BG64" s="54"/>
      <c r="BH64" s="54">
        <f>LOOKUP(BE64,標準報酬等級表!$B$11:$B$42,標準報酬等級表!$D$11:$D$42)</f>
        <v>88</v>
      </c>
      <c r="BI64" s="54"/>
      <c r="BJ64" s="54"/>
      <c r="BK64" s="54">
        <f t="shared" si="2"/>
        <v>1</v>
      </c>
      <c r="BL64" s="54"/>
      <c r="BM64" s="54"/>
      <c r="BN64" s="54"/>
      <c r="BO64" s="54">
        <f>LOOKUP(BK64,標準報酬等級表!$B$11:$B$42,標準報酬等級表!$D$11:$D$42)</f>
        <v>88</v>
      </c>
      <c r="BP64" s="54"/>
      <c r="BQ64" s="54"/>
      <c r="BR64" s="54"/>
      <c r="BS64" s="49"/>
      <c r="BT64" s="49"/>
      <c r="BU64" s="49"/>
      <c r="BV64" s="49"/>
      <c r="BW64" s="49"/>
      <c r="BX64" s="49"/>
      <c r="BY64" s="49"/>
      <c r="BZ64" s="49"/>
      <c r="CA64" s="49"/>
      <c r="CB64" s="49"/>
      <c r="CC64" s="55"/>
      <c r="CD64" s="55"/>
      <c r="CE64" s="55"/>
      <c r="CF64" s="55"/>
      <c r="CG64" s="55"/>
      <c r="CH64" s="55"/>
    </row>
    <row r="65" spans="2:86" ht="21.75" customHeight="1" x14ac:dyDescent="0.15">
      <c r="B65" s="55"/>
      <c r="C65" s="55"/>
      <c r="D65" s="55"/>
      <c r="E65" s="55"/>
      <c r="F65" s="55"/>
      <c r="G65" s="55"/>
      <c r="H65" s="55"/>
      <c r="I65" s="55"/>
      <c r="J65" s="55"/>
      <c r="K65" s="55"/>
      <c r="L65" s="55"/>
      <c r="M65" s="55"/>
      <c r="N65" s="55"/>
      <c r="O65" s="55"/>
      <c r="P65" s="55"/>
      <c r="Q65" s="55"/>
      <c r="R65" s="55"/>
      <c r="S65" s="55"/>
      <c r="T65" s="55"/>
      <c r="U65" s="49"/>
      <c r="V65" s="49"/>
      <c r="W65" s="49"/>
      <c r="X65" s="49"/>
      <c r="Y65" s="49"/>
      <c r="Z65" s="49"/>
      <c r="AA65" s="49"/>
      <c r="AB65" s="49"/>
      <c r="AC65" s="49"/>
      <c r="AD65" s="49"/>
      <c r="AE65" s="49"/>
      <c r="AF65" s="49"/>
      <c r="AG65" s="55"/>
      <c r="AH65" s="55"/>
      <c r="AI65" s="55"/>
      <c r="AJ65" s="55"/>
      <c r="AK65" s="55"/>
      <c r="AL65" s="55"/>
      <c r="AM65" s="55"/>
      <c r="AN65" s="55"/>
      <c r="AO65" s="55"/>
      <c r="AP65" s="55"/>
      <c r="AQ65" s="55"/>
      <c r="AR65" s="55"/>
      <c r="AS65" s="55"/>
      <c r="AT65" s="54">
        <f t="shared" si="0"/>
        <v>0</v>
      </c>
      <c r="AU65" s="54"/>
      <c r="AV65" s="54"/>
      <c r="AW65" s="54"/>
      <c r="AX65" s="54"/>
      <c r="AY65" s="54">
        <f>MATCH(AT65,標準報酬等級表!$F$8:$F$57,1)</f>
        <v>1</v>
      </c>
      <c r="AZ65" s="54"/>
      <c r="BA65" s="54"/>
      <c r="BB65" s="54">
        <f>LOOKUP(AY65,標準報酬等級表!$A$8:$A$57,標準報酬等級表!$D$8:$D$57)</f>
        <v>58</v>
      </c>
      <c r="BC65" s="54"/>
      <c r="BD65" s="54"/>
      <c r="BE65" s="54">
        <f t="shared" si="1"/>
        <v>1</v>
      </c>
      <c r="BF65" s="54"/>
      <c r="BG65" s="54"/>
      <c r="BH65" s="54">
        <f>LOOKUP(BE65,標準報酬等級表!$B$11:$B$42,標準報酬等級表!$D$11:$D$42)</f>
        <v>88</v>
      </c>
      <c r="BI65" s="54"/>
      <c r="BJ65" s="54"/>
      <c r="BK65" s="54">
        <f t="shared" si="2"/>
        <v>1</v>
      </c>
      <c r="BL65" s="54"/>
      <c r="BM65" s="54"/>
      <c r="BN65" s="54"/>
      <c r="BO65" s="54">
        <f>LOOKUP(BK65,標準報酬等級表!$B$11:$B$42,標準報酬等級表!$D$11:$D$42)</f>
        <v>88</v>
      </c>
      <c r="BP65" s="54"/>
      <c r="BQ65" s="54"/>
      <c r="BR65" s="54"/>
      <c r="BS65" s="49"/>
      <c r="BT65" s="49"/>
      <c r="BU65" s="49"/>
      <c r="BV65" s="49"/>
      <c r="BW65" s="49"/>
      <c r="BX65" s="49"/>
      <c r="BY65" s="49"/>
      <c r="BZ65" s="49"/>
      <c r="CA65" s="49"/>
      <c r="CB65" s="49"/>
      <c r="CC65" s="55"/>
      <c r="CD65" s="55"/>
      <c r="CE65" s="55"/>
      <c r="CF65" s="55"/>
      <c r="CG65" s="55"/>
      <c r="CH65" s="55"/>
    </row>
    <row r="66" spans="2:86" ht="21.75" customHeight="1" x14ac:dyDescent="0.15">
      <c r="B66" s="55"/>
      <c r="C66" s="55"/>
      <c r="D66" s="55"/>
      <c r="E66" s="55"/>
      <c r="F66" s="55"/>
      <c r="G66" s="55"/>
      <c r="H66" s="55"/>
      <c r="I66" s="55"/>
      <c r="J66" s="55"/>
      <c r="K66" s="55"/>
      <c r="L66" s="55"/>
      <c r="M66" s="55"/>
      <c r="N66" s="55"/>
      <c r="O66" s="55"/>
      <c r="P66" s="55"/>
      <c r="Q66" s="55"/>
      <c r="R66" s="55"/>
      <c r="S66" s="55"/>
      <c r="T66" s="55"/>
      <c r="U66" s="49"/>
      <c r="V66" s="49"/>
      <c r="W66" s="49"/>
      <c r="X66" s="49"/>
      <c r="Y66" s="49"/>
      <c r="Z66" s="49"/>
      <c r="AA66" s="49"/>
      <c r="AB66" s="49"/>
      <c r="AC66" s="49"/>
      <c r="AD66" s="49"/>
      <c r="AE66" s="49"/>
      <c r="AF66" s="49"/>
      <c r="AG66" s="55"/>
      <c r="AH66" s="55"/>
      <c r="AI66" s="55"/>
      <c r="AJ66" s="55"/>
      <c r="AK66" s="55"/>
      <c r="AL66" s="55"/>
      <c r="AM66" s="55"/>
      <c r="AN66" s="55"/>
      <c r="AO66" s="55"/>
      <c r="AP66" s="55"/>
      <c r="AQ66" s="55"/>
      <c r="AR66" s="55"/>
      <c r="AS66" s="55"/>
      <c r="AT66" s="54">
        <f t="shared" si="0"/>
        <v>0</v>
      </c>
      <c r="AU66" s="54"/>
      <c r="AV66" s="54"/>
      <c r="AW66" s="54"/>
      <c r="AX66" s="54"/>
      <c r="AY66" s="54">
        <f>MATCH(AT66,標準報酬等級表!$F$8:$F$57,1)</f>
        <v>1</v>
      </c>
      <c r="AZ66" s="54"/>
      <c r="BA66" s="54"/>
      <c r="BB66" s="54">
        <f>LOOKUP(AY66,標準報酬等級表!$A$8:$A$57,標準報酬等級表!$D$8:$D$57)</f>
        <v>58</v>
      </c>
      <c r="BC66" s="54"/>
      <c r="BD66" s="54"/>
      <c r="BE66" s="54">
        <f t="shared" si="1"/>
        <v>1</v>
      </c>
      <c r="BF66" s="54"/>
      <c r="BG66" s="54"/>
      <c r="BH66" s="54">
        <f>LOOKUP(BE66,標準報酬等級表!$B$11:$B$42,標準報酬等級表!$D$11:$D$42)</f>
        <v>88</v>
      </c>
      <c r="BI66" s="54"/>
      <c r="BJ66" s="54"/>
      <c r="BK66" s="54">
        <f t="shared" si="2"/>
        <v>1</v>
      </c>
      <c r="BL66" s="54"/>
      <c r="BM66" s="54"/>
      <c r="BN66" s="54"/>
      <c r="BO66" s="54">
        <f>LOOKUP(BK66,標準報酬等級表!$B$11:$B$42,標準報酬等級表!$D$11:$D$42)</f>
        <v>88</v>
      </c>
      <c r="BP66" s="54"/>
      <c r="BQ66" s="54"/>
      <c r="BR66" s="54"/>
      <c r="BS66" s="49"/>
      <c r="BT66" s="49"/>
      <c r="BU66" s="49"/>
      <c r="BV66" s="49"/>
      <c r="BW66" s="49"/>
      <c r="BX66" s="49"/>
      <c r="BY66" s="49"/>
      <c r="BZ66" s="49"/>
      <c r="CA66" s="49"/>
      <c r="CB66" s="49"/>
      <c r="CC66" s="55"/>
      <c r="CD66" s="55"/>
      <c r="CE66" s="55"/>
      <c r="CF66" s="55"/>
      <c r="CG66" s="55"/>
      <c r="CH66" s="55"/>
    </row>
    <row r="67" spans="2:86" ht="21.75" customHeight="1" x14ac:dyDescent="0.15">
      <c r="B67" s="55"/>
      <c r="C67" s="55"/>
      <c r="D67" s="55"/>
      <c r="E67" s="55"/>
      <c r="F67" s="55"/>
      <c r="G67" s="55"/>
      <c r="H67" s="55"/>
      <c r="I67" s="55"/>
      <c r="J67" s="55"/>
      <c r="K67" s="55"/>
      <c r="L67" s="55"/>
      <c r="M67" s="55"/>
      <c r="N67" s="55"/>
      <c r="O67" s="55"/>
      <c r="P67" s="55"/>
      <c r="Q67" s="55"/>
      <c r="R67" s="55"/>
      <c r="S67" s="55"/>
      <c r="T67" s="55"/>
      <c r="U67" s="49"/>
      <c r="V67" s="49"/>
      <c r="W67" s="49"/>
      <c r="X67" s="49"/>
      <c r="Y67" s="49"/>
      <c r="Z67" s="49"/>
      <c r="AA67" s="49"/>
      <c r="AB67" s="49"/>
      <c r="AC67" s="49"/>
      <c r="AD67" s="49"/>
      <c r="AE67" s="49"/>
      <c r="AF67" s="49"/>
      <c r="AG67" s="55"/>
      <c r="AH67" s="55"/>
      <c r="AI67" s="55"/>
      <c r="AJ67" s="55"/>
      <c r="AK67" s="55"/>
      <c r="AL67" s="55"/>
      <c r="AM67" s="55"/>
      <c r="AN67" s="55"/>
      <c r="AO67" s="55"/>
      <c r="AP67" s="55"/>
      <c r="AQ67" s="55"/>
      <c r="AR67" s="55"/>
      <c r="AS67" s="55"/>
      <c r="AT67" s="54">
        <f t="shared" si="0"/>
        <v>0</v>
      </c>
      <c r="AU67" s="54"/>
      <c r="AV67" s="54"/>
      <c r="AW67" s="54"/>
      <c r="AX67" s="54"/>
      <c r="AY67" s="54">
        <f>MATCH(AT67,標準報酬等級表!$F$8:$F$57,1)</f>
        <v>1</v>
      </c>
      <c r="AZ67" s="54"/>
      <c r="BA67" s="54"/>
      <c r="BB67" s="54">
        <f>LOOKUP(AY67,標準報酬等級表!$A$8:$A$57,標準報酬等級表!$D$8:$D$57)</f>
        <v>58</v>
      </c>
      <c r="BC67" s="54"/>
      <c r="BD67" s="54"/>
      <c r="BE67" s="54">
        <f t="shared" si="1"/>
        <v>1</v>
      </c>
      <c r="BF67" s="54"/>
      <c r="BG67" s="54"/>
      <c r="BH67" s="54">
        <f>LOOKUP(BE67,標準報酬等級表!$B$11:$B$42,標準報酬等級表!$D$11:$D$42)</f>
        <v>88</v>
      </c>
      <c r="BI67" s="54"/>
      <c r="BJ67" s="54"/>
      <c r="BK67" s="54">
        <f t="shared" si="2"/>
        <v>1</v>
      </c>
      <c r="BL67" s="54"/>
      <c r="BM67" s="54"/>
      <c r="BN67" s="54"/>
      <c r="BO67" s="54">
        <f>LOOKUP(BK67,標準報酬等級表!$B$11:$B$42,標準報酬等級表!$D$11:$D$42)</f>
        <v>88</v>
      </c>
      <c r="BP67" s="54"/>
      <c r="BQ67" s="54"/>
      <c r="BR67" s="54"/>
      <c r="BS67" s="49"/>
      <c r="BT67" s="49"/>
      <c r="BU67" s="49"/>
      <c r="BV67" s="49"/>
      <c r="BW67" s="49"/>
      <c r="BX67" s="49"/>
      <c r="BY67" s="49"/>
      <c r="BZ67" s="49"/>
      <c r="CA67" s="49"/>
      <c r="CB67" s="49"/>
      <c r="CC67" s="55"/>
      <c r="CD67" s="55"/>
      <c r="CE67" s="55"/>
      <c r="CF67" s="55"/>
      <c r="CG67" s="55"/>
      <c r="CH67" s="55"/>
    </row>
    <row r="68" spans="2:86" ht="21.75" customHeight="1" x14ac:dyDescent="0.15">
      <c r="B68" s="55"/>
      <c r="C68" s="55"/>
      <c r="D68" s="55"/>
      <c r="E68" s="55"/>
      <c r="F68" s="55"/>
      <c r="G68" s="55"/>
      <c r="H68" s="55"/>
      <c r="I68" s="55"/>
      <c r="J68" s="55"/>
      <c r="K68" s="55"/>
      <c r="L68" s="55"/>
      <c r="M68" s="55"/>
      <c r="N68" s="55"/>
      <c r="O68" s="55"/>
      <c r="P68" s="55"/>
      <c r="Q68" s="55"/>
      <c r="R68" s="55"/>
      <c r="S68" s="55"/>
      <c r="T68" s="55"/>
      <c r="U68" s="49"/>
      <c r="V68" s="49"/>
      <c r="W68" s="49"/>
      <c r="X68" s="49"/>
      <c r="Y68" s="49"/>
      <c r="Z68" s="49"/>
      <c r="AA68" s="49"/>
      <c r="AB68" s="49"/>
      <c r="AC68" s="49"/>
      <c r="AD68" s="49"/>
      <c r="AE68" s="49"/>
      <c r="AF68" s="49"/>
      <c r="AG68" s="55"/>
      <c r="AH68" s="55"/>
      <c r="AI68" s="55"/>
      <c r="AJ68" s="55"/>
      <c r="AK68" s="55"/>
      <c r="AL68" s="55"/>
      <c r="AM68" s="55"/>
      <c r="AN68" s="55"/>
      <c r="AO68" s="55"/>
      <c r="AP68" s="55"/>
      <c r="AQ68" s="55"/>
      <c r="AR68" s="55"/>
      <c r="AS68" s="55"/>
      <c r="AT68" s="54">
        <f t="shared" si="0"/>
        <v>0</v>
      </c>
      <c r="AU68" s="54"/>
      <c r="AV68" s="54"/>
      <c r="AW68" s="54"/>
      <c r="AX68" s="54"/>
      <c r="AY68" s="54">
        <f>MATCH(AT68,標準報酬等級表!$F$8:$F$57,1)</f>
        <v>1</v>
      </c>
      <c r="AZ68" s="54"/>
      <c r="BA68" s="54"/>
      <c r="BB68" s="54">
        <f>LOOKUP(AY68,標準報酬等級表!$A$8:$A$57,標準報酬等級表!$D$8:$D$57)</f>
        <v>58</v>
      </c>
      <c r="BC68" s="54"/>
      <c r="BD68" s="54"/>
      <c r="BE68" s="54">
        <f t="shared" si="1"/>
        <v>1</v>
      </c>
      <c r="BF68" s="54"/>
      <c r="BG68" s="54"/>
      <c r="BH68" s="54">
        <f>LOOKUP(BE68,標準報酬等級表!$B$11:$B$42,標準報酬等級表!$D$11:$D$42)</f>
        <v>88</v>
      </c>
      <c r="BI68" s="54"/>
      <c r="BJ68" s="54"/>
      <c r="BK68" s="54">
        <f t="shared" si="2"/>
        <v>1</v>
      </c>
      <c r="BL68" s="54"/>
      <c r="BM68" s="54"/>
      <c r="BN68" s="54"/>
      <c r="BO68" s="54">
        <f>LOOKUP(BK68,標準報酬等級表!$B$11:$B$42,標準報酬等級表!$D$11:$D$42)</f>
        <v>88</v>
      </c>
      <c r="BP68" s="54"/>
      <c r="BQ68" s="54"/>
      <c r="BR68" s="54"/>
      <c r="BS68" s="49"/>
      <c r="BT68" s="49"/>
      <c r="BU68" s="49"/>
      <c r="BV68" s="49"/>
      <c r="BW68" s="49"/>
      <c r="BX68" s="49"/>
      <c r="BY68" s="49"/>
      <c r="BZ68" s="49"/>
      <c r="CA68" s="49"/>
      <c r="CB68" s="49"/>
      <c r="CC68" s="55"/>
      <c r="CD68" s="55"/>
      <c r="CE68" s="55"/>
      <c r="CF68" s="55"/>
      <c r="CG68" s="55"/>
      <c r="CH68" s="55"/>
    </row>
    <row r="69" spans="2:86" ht="21.75" customHeight="1" x14ac:dyDescent="0.15">
      <c r="B69" s="55"/>
      <c r="C69" s="55"/>
      <c r="D69" s="55"/>
      <c r="E69" s="55"/>
      <c r="F69" s="55"/>
      <c r="G69" s="55"/>
      <c r="H69" s="55"/>
      <c r="I69" s="55"/>
      <c r="J69" s="55"/>
      <c r="K69" s="55"/>
      <c r="L69" s="55"/>
      <c r="M69" s="55"/>
      <c r="N69" s="55"/>
      <c r="O69" s="55"/>
      <c r="P69" s="55"/>
      <c r="Q69" s="55"/>
      <c r="R69" s="55"/>
      <c r="S69" s="55"/>
      <c r="T69" s="55"/>
      <c r="U69" s="49"/>
      <c r="V69" s="49"/>
      <c r="W69" s="49"/>
      <c r="X69" s="49"/>
      <c r="Y69" s="49"/>
      <c r="Z69" s="49"/>
      <c r="AA69" s="49"/>
      <c r="AB69" s="49"/>
      <c r="AC69" s="49"/>
      <c r="AD69" s="49"/>
      <c r="AE69" s="49"/>
      <c r="AF69" s="49"/>
      <c r="AG69" s="55"/>
      <c r="AH69" s="55"/>
      <c r="AI69" s="55"/>
      <c r="AJ69" s="55"/>
      <c r="AK69" s="55"/>
      <c r="AL69" s="55"/>
      <c r="AM69" s="55"/>
      <c r="AN69" s="55"/>
      <c r="AO69" s="55"/>
      <c r="AP69" s="55"/>
      <c r="AQ69" s="55"/>
      <c r="AR69" s="55"/>
      <c r="AS69" s="55"/>
      <c r="AT69" s="54">
        <f t="shared" si="0"/>
        <v>0</v>
      </c>
      <c r="AU69" s="54"/>
      <c r="AV69" s="54"/>
      <c r="AW69" s="54"/>
      <c r="AX69" s="54"/>
      <c r="AY69" s="54">
        <f>MATCH(AT69,標準報酬等級表!$F$8:$F$57,1)</f>
        <v>1</v>
      </c>
      <c r="AZ69" s="54"/>
      <c r="BA69" s="54"/>
      <c r="BB69" s="54">
        <f>LOOKUP(AY69,標準報酬等級表!$A$8:$A$57,標準報酬等級表!$D$8:$D$57)</f>
        <v>58</v>
      </c>
      <c r="BC69" s="54"/>
      <c r="BD69" s="54"/>
      <c r="BE69" s="54">
        <f t="shared" si="1"/>
        <v>1</v>
      </c>
      <c r="BF69" s="54"/>
      <c r="BG69" s="54"/>
      <c r="BH69" s="54">
        <f>LOOKUP(BE69,標準報酬等級表!$B$11:$B$42,標準報酬等級表!$D$11:$D$42)</f>
        <v>88</v>
      </c>
      <c r="BI69" s="54"/>
      <c r="BJ69" s="54"/>
      <c r="BK69" s="54">
        <f t="shared" si="2"/>
        <v>1</v>
      </c>
      <c r="BL69" s="54"/>
      <c r="BM69" s="54"/>
      <c r="BN69" s="54"/>
      <c r="BO69" s="54">
        <f>LOOKUP(BK69,標準報酬等級表!$B$11:$B$42,標準報酬等級表!$D$11:$D$42)</f>
        <v>88</v>
      </c>
      <c r="BP69" s="54"/>
      <c r="BQ69" s="54"/>
      <c r="BR69" s="54"/>
      <c r="BS69" s="49"/>
      <c r="BT69" s="49"/>
      <c r="BU69" s="49"/>
      <c r="BV69" s="49"/>
      <c r="BW69" s="49"/>
      <c r="BX69" s="49"/>
      <c r="BY69" s="49"/>
      <c r="BZ69" s="49"/>
      <c r="CA69" s="49"/>
      <c r="CB69" s="49"/>
      <c r="CC69" s="55"/>
      <c r="CD69" s="55"/>
      <c r="CE69" s="55"/>
      <c r="CF69" s="55"/>
      <c r="CG69" s="55"/>
      <c r="CH69" s="55"/>
    </row>
    <row r="70" spans="2:86" ht="21.75" customHeight="1" x14ac:dyDescent="0.15">
      <c r="B70" s="55"/>
      <c r="C70" s="55"/>
      <c r="D70" s="55"/>
      <c r="E70" s="55"/>
      <c r="F70" s="55"/>
      <c r="G70" s="55"/>
      <c r="H70" s="55"/>
      <c r="I70" s="55"/>
      <c r="J70" s="55"/>
      <c r="K70" s="55"/>
      <c r="L70" s="55"/>
      <c r="M70" s="55"/>
      <c r="N70" s="55"/>
      <c r="O70" s="55"/>
      <c r="P70" s="55"/>
      <c r="Q70" s="55"/>
      <c r="R70" s="55"/>
      <c r="S70" s="55"/>
      <c r="T70" s="55"/>
      <c r="U70" s="49"/>
      <c r="V70" s="49"/>
      <c r="W70" s="49"/>
      <c r="X70" s="49"/>
      <c r="Y70" s="49"/>
      <c r="Z70" s="49"/>
      <c r="AA70" s="49"/>
      <c r="AB70" s="49"/>
      <c r="AC70" s="49"/>
      <c r="AD70" s="49"/>
      <c r="AE70" s="49"/>
      <c r="AF70" s="49"/>
      <c r="AG70" s="55"/>
      <c r="AH70" s="55"/>
      <c r="AI70" s="55"/>
      <c r="AJ70" s="55"/>
      <c r="AK70" s="55"/>
      <c r="AL70" s="55"/>
      <c r="AM70" s="55"/>
      <c r="AN70" s="55"/>
      <c r="AO70" s="55"/>
      <c r="AP70" s="55"/>
      <c r="AQ70" s="55"/>
      <c r="AR70" s="55"/>
      <c r="AS70" s="55"/>
      <c r="AT70" s="54">
        <f t="shared" si="0"/>
        <v>0</v>
      </c>
      <c r="AU70" s="54"/>
      <c r="AV70" s="54"/>
      <c r="AW70" s="54"/>
      <c r="AX70" s="54"/>
      <c r="AY70" s="54">
        <f>MATCH(AT70,標準報酬等級表!$F$8:$F$57,1)</f>
        <v>1</v>
      </c>
      <c r="AZ70" s="54"/>
      <c r="BA70" s="54"/>
      <c r="BB70" s="54">
        <f>LOOKUP(AY70,標準報酬等級表!$A$8:$A$57,標準報酬等級表!$D$8:$D$57)</f>
        <v>58</v>
      </c>
      <c r="BC70" s="54"/>
      <c r="BD70" s="54"/>
      <c r="BE70" s="54">
        <f t="shared" si="1"/>
        <v>1</v>
      </c>
      <c r="BF70" s="54"/>
      <c r="BG70" s="54"/>
      <c r="BH70" s="54">
        <f>LOOKUP(BE70,標準報酬等級表!$B$11:$B$42,標準報酬等級表!$D$11:$D$42)</f>
        <v>88</v>
      </c>
      <c r="BI70" s="54"/>
      <c r="BJ70" s="54"/>
      <c r="BK70" s="54">
        <f t="shared" si="2"/>
        <v>1</v>
      </c>
      <c r="BL70" s="54"/>
      <c r="BM70" s="54"/>
      <c r="BN70" s="54"/>
      <c r="BO70" s="54">
        <f>LOOKUP(BK70,標準報酬等級表!$B$11:$B$42,標準報酬等級表!$D$11:$D$42)</f>
        <v>88</v>
      </c>
      <c r="BP70" s="54"/>
      <c r="BQ70" s="54"/>
      <c r="BR70" s="54"/>
      <c r="BS70" s="49"/>
      <c r="BT70" s="49"/>
      <c r="BU70" s="49"/>
      <c r="BV70" s="49"/>
      <c r="BW70" s="49"/>
      <c r="BX70" s="49"/>
      <c r="BY70" s="49"/>
      <c r="BZ70" s="49"/>
      <c r="CA70" s="49"/>
      <c r="CB70" s="49"/>
      <c r="CC70" s="55"/>
      <c r="CD70" s="55"/>
      <c r="CE70" s="55"/>
      <c r="CF70" s="55"/>
      <c r="CG70" s="55"/>
      <c r="CH70" s="55"/>
    </row>
    <row r="71" spans="2:86" ht="21.75" customHeight="1" x14ac:dyDescent="0.15">
      <c r="B71" s="55"/>
      <c r="C71" s="55"/>
      <c r="D71" s="55"/>
      <c r="E71" s="55"/>
      <c r="F71" s="55"/>
      <c r="G71" s="55"/>
      <c r="H71" s="55"/>
      <c r="I71" s="55"/>
      <c r="J71" s="55"/>
      <c r="K71" s="55"/>
      <c r="L71" s="55"/>
      <c r="M71" s="55"/>
      <c r="N71" s="55"/>
      <c r="O71" s="55"/>
      <c r="P71" s="55"/>
      <c r="Q71" s="55"/>
      <c r="R71" s="55"/>
      <c r="S71" s="55"/>
      <c r="T71" s="55"/>
      <c r="U71" s="49"/>
      <c r="V71" s="49"/>
      <c r="W71" s="49"/>
      <c r="X71" s="49"/>
      <c r="Y71" s="49"/>
      <c r="Z71" s="49"/>
      <c r="AA71" s="49"/>
      <c r="AB71" s="49"/>
      <c r="AC71" s="49"/>
      <c r="AD71" s="49"/>
      <c r="AE71" s="49"/>
      <c r="AF71" s="49"/>
      <c r="AG71" s="55"/>
      <c r="AH71" s="55"/>
      <c r="AI71" s="55"/>
      <c r="AJ71" s="55"/>
      <c r="AK71" s="55"/>
      <c r="AL71" s="55"/>
      <c r="AM71" s="55"/>
      <c r="AN71" s="55"/>
      <c r="AO71" s="55"/>
      <c r="AP71" s="55"/>
      <c r="AQ71" s="55"/>
      <c r="AR71" s="55"/>
      <c r="AS71" s="55"/>
      <c r="AT71" s="54">
        <f t="shared" si="0"/>
        <v>0</v>
      </c>
      <c r="AU71" s="54"/>
      <c r="AV71" s="54"/>
      <c r="AW71" s="54"/>
      <c r="AX71" s="54"/>
      <c r="AY71" s="54">
        <f>MATCH(AT71,標準報酬等級表!$F$8:$F$57,1)</f>
        <v>1</v>
      </c>
      <c r="AZ71" s="54"/>
      <c r="BA71" s="54"/>
      <c r="BB71" s="54">
        <f>LOOKUP(AY71,標準報酬等級表!$A$8:$A$57,標準報酬等級表!$D$8:$D$57)</f>
        <v>58</v>
      </c>
      <c r="BC71" s="54"/>
      <c r="BD71" s="54"/>
      <c r="BE71" s="54">
        <f t="shared" si="1"/>
        <v>1</v>
      </c>
      <c r="BF71" s="54"/>
      <c r="BG71" s="54"/>
      <c r="BH71" s="54">
        <f>LOOKUP(BE71,標準報酬等級表!$B$11:$B$42,標準報酬等級表!$D$11:$D$42)</f>
        <v>88</v>
      </c>
      <c r="BI71" s="54"/>
      <c r="BJ71" s="54"/>
      <c r="BK71" s="54">
        <f t="shared" si="2"/>
        <v>1</v>
      </c>
      <c r="BL71" s="54"/>
      <c r="BM71" s="54"/>
      <c r="BN71" s="54"/>
      <c r="BO71" s="54">
        <f>LOOKUP(BK71,標準報酬等級表!$B$11:$B$42,標準報酬等級表!$D$11:$D$42)</f>
        <v>88</v>
      </c>
      <c r="BP71" s="54"/>
      <c r="BQ71" s="54"/>
      <c r="BR71" s="54"/>
      <c r="BS71" s="49"/>
      <c r="BT71" s="49"/>
      <c r="BU71" s="49"/>
      <c r="BV71" s="49"/>
      <c r="BW71" s="49"/>
      <c r="BX71" s="49"/>
      <c r="BY71" s="49"/>
      <c r="BZ71" s="49"/>
      <c r="CA71" s="49"/>
      <c r="CB71" s="49"/>
      <c r="CC71" s="55"/>
      <c r="CD71" s="55"/>
      <c r="CE71" s="55"/>
      <c r="CF71" s="55"/>
      <c r="CG71" s="55"/>
      <c r="CH71" s="55"/>
    </row>
    <row r="72" spans="2:86" ht="21.75" customHeight="1" x14ac:dyDescent="0.15">
      <c r="B72" s="55"/>
      <c r="C72" s="55"/>
      <c r="D72" s="55"/>
      <c r="E72" s="55"/>
      <c r="F72" s="55"/>
      <c r="G72" s="55"/>
      <c r="H72" s="55"/>
      <c r="I72" s="55"/>
      <c r="J72" s="55"/>
      <c r="K72" s="55"/>
      <c r="L72" s="55"/>
      <c r="M72" s="55"/>
      <c r="N72" s="55"/>
      <c r="O72" s="55"/>
      <c r="P72" s="55"/>
      <c r="Q72" s="55"/>
      <c r="R72" s="55"/>
      <c r="S72" s="55"/>
      <c r="T72" s="55"/>
      <c r="U72" s="49"/>
      <c r="V72" s="49"/>
      <c r="W72" s="49"/>
      <c r="X72" s="49"/>
      <c r="Y72" s="49"/>
      <c r="Z72" s="49"/>
      <c r="AA72" s="49"/>
      <c r="AB72" s="49"/>
      <c r="AC72" s="49"/>
      <c r="AD72" s="49"/>
      <c r="AE72" s="49"/>
      <c r="AF72" s="49"/>
      <c r="AG72" s="55"/>
      <c r="AH72" s="55"/>
      <c r="AI72" s="55"/>
      <c r="AJ72" s="55"/>
      <c r="AK72" s="55"/>
      <c r="AL72" s="55"/>
      <c r="AM72" s="55"/>
      <c r="AN72" s="55"/>
      <c r="AO72" s="55"/>
      <c r="AP72" s="55"/>
      <c r="AQ72" s="55"/>
      <c r="AR72" s="55"/>
      <c r="AS72" s="55"/>
      <c r="AT72" s="54">
        <f t="shared" si="0"/>
        <v>0</v>
      </c>
      <c r="AU72" s="54"/>
      <c r="AV72" s="54"/>
      <c r="AW72" s="54"/>
      <c r="AX72" s="54"/>
      <c r="AY72" s="54">
        <f>MATCH(AT72,標準報酬等級表!$F$8:$F$57,1)</f>
        <v>1</v>
      </c>
      <c r="AZ72" s="54"/>
      <c r="BA72" s="54"/>
      <c r="BB72" s="54">
        <f>LOOKUP(AY72,標準報酬等級表!$A$8:$A$57,標準報酬等級表!$D$8:$D$57)</f>
        <v>58</v>
      </c>
      <c r="BC72" s="54"/>
      <c r="BD72" s="54"/>
      <c r="BE72" s="54">
        <f t="shared" si="1"/>
        <v>1</v>
      </c>
      <c r="BF72" s="54"/>
      <c r="BG72" s="54"/>
      <c r="BH72" s="54">
        <f>LOOKUP(BE72,標準報酬等級表!$B$11:$B$42,標準報酬等級表!$D$11:$D$42)</f>
        <v>88</v>
      </c>
      <c r="BI72" s="54"/>
      <c r="BJ72" s="54"/>
      <c r="BK72" s="54">
        <f t="shared" si="2"/>
        <v>1</v>
      </c>
      <c r="BL72" s="54"/>
      <c r="BM72" s="54"/>
      <c r="BN72" s="54"/>
      <c r="BO72" s="54">
        <f>LOOKUP(BK72,標準報酬等級表!$B$11:$B$42,標準報酬等級表!$D$11:$D$42)</f>
        <v>88</v>
      </c>
      <c r="BP72" s="54"/>
      <c r="BQ72" s="54"/>
      <c r="BR72" s="54"/>
      <c r="BS72" s="49"/>
      <c r="BT72" s="49"/>
      <c r="BU72" s="49"/>
      <c r="BV72" s="49"/>
      <c r="BW72" s="49"/>
      <c r="BX72" s="49"/>
      <c r="BY72" s="49"/>
      <c r="BZ72" s="49"/>
      <c r="CA72" s="49"/>
      <c r="CB72" s="49"/>
      <c r="CC72" s="55"/>
      <c r="CD72" s="55"/>
      <c r="CE72" s="55"/>
      <c r="CF72" s="55"/>
      <c r="CG72" s="55"/>
      <c r="CH72" s="55"/>
    </row>
    <row r="73" spans="2:86" ht="21.75" customHeight="1" x14ac:dyDescent="0.15">
      <c r="B73" s="55"/>
      <c r="C73" s="55"/>
      <c r="D73" s="55"/>
      <c r="E73" s="55"/>
      <c r="F73" s="55"/>
      <c r="G73" s="55"/>
      <c r="H73" s="55"/>
      <c r="I73" s="55"/>
      <c r="J73" s="55"/>
      <c r="K73" s="55"/>
      <c r="L73" s="55"/>
      <c r="M73" s="55"/>
      <c r="N73" s="55"/>
      <c r="O73" s="55"/>
      <c r="P73" s="55"/>
      <c r="Q73" s="55"/>
      <c r="R73" s="55"/>
      <c r="S73" s="55"/>
      <c r="T73" s="55"/>
      <c r="U73" s="49"/>
      <c r="V73" s="49"/>
      <c r="W73" s="49"/>
      <c r="X73" s="49"/>
      <c r="Y73" s="49"/>
      <c r="Z73" s="49"/>
      <c r="AA73" s="49"/>
      <c r="AB73" s="49"/>
      <c r="AC73" s="49"/>
      <c r="AD73" s="49"/>
      <c r="AE73" s="49"/>
      <c r="AF73" s="49"/>
      <c r="AG73" s="55"/>
      <c r="AH73" s="55"/>
      <c r="AI73" s="55"/>
      <c r="AJ73" s="55"/>
      <c r="AK73" s="55"/>
      <c r="AL73" s="55"/>
      <c r="AM73" s="55"/>
      <c r="AN73" s="55"/>
      <c r="AO73" s="55"/>
      <c r="AP73" s="55"/>
      <c r="AQ73" s="55"/>
      <c r="AR73" s="55"/>
      <c r="AS73" s="55"/>
      <c r="AT73" s="54">
        <f t="shared" si="0"/>
        <v>0</v>
      </c>
      <c r="AU73" s="54"/>
      <c r="AV73" s="54"/>
      <c r="AW73" s="54"/>
      <c r="AX73" s="54"/>
      <c r="AY73" s="54">
        <f>MATCH(AT73,標準報酬等級表!$F$8:$F$57,1)</f>
        <v>1</v>
      </c>
      <c r="AZ73" s="54"/>
      <c r="BA73" s="54"/>
      <c r="BB73" s="54">
        <f>LOOKUP(AY73,標準報酬等級表!$A$8:$A$57,標準報酬等級表!$D$8:$D$57)</f>
        <v>58</v>
      </c>
      <c r="BC73" s="54"/>
      <c r="BD73" s="54"/>
      <c r="BE73" s="54">
        <f t="shared" si="1"/>
        <v>1</v>
      </c>
      <c r="BF73" s="54"/>
      <c r="BG73" s="54"/>
      <c r="BH73" s="54">
        <f>LOOKUP(BE73,標準報酬等級表!$B$11:$B$42,標準報酬等級表!$D$11:$D$42)</f>
        <v>88</v>
      </c>
      <c r="BI73" s="54"/>
      <c r="BJ73" s="54"/>
      <c r="BK73" s="54">
        <f t="shared" si="2"/>
        <v>1</v>
      </c>
      <c r="BL73" s="54"/>
      <c r="BM73" s="54"/>
      <c r="BN73" s="54"/>
      <c r="BO73" s="54">
        <f>LOOKUP(BK73,標準報酬等級表!$B$11:$B$42,標準報酬等級表!$D$11:$D$42)</f>
        <v>88</v>
      </c>
      <c r="BP73" s="54"/>
      <c r="BQ73" s="54"/>
      <c r="BR73" s="54"/>
      <c r="BS73" s="49"/>
      <c r="BT73" s="49"/>
      <c r="BU73" s="49"/>
      <c r="BV73" s="49"/>
      <c r="BW73" s="49"/>
      <c r="BX73" s="49"/>
      <c r="BY73" s="49"/>
      <c r="BZ73" s="49"/>
      <c r="CA73" s="49"/>
      <c r="CB73" s="49"/>
      <c r="CC73" s="55"/>
      <c r="CD73" s="55"/>
      <c r="CE73" s="55"/>
      <c r="CF73" s="55"/>
      <c r="CG73" s="55"/>
      <c r="CH73" s="55"/>
    </row>
    <row r="74" spans="2:86" ht="21.75" customHeight="1" x14ac:dyDescent="0.15">
      <c r="B74" s="55"/>
      <c r="C74" s="55"/>
      <c r="D74" s="55"/>
      <c r="E74" s="55"/>
      <c r="F74" s="55"/>
      <c r="G74" s="55"/>
      <c r="H74" s="55"/>
      <c r="I74" s="55"/>
      <c r="J74" s="55"/>
      <c r="K74" s="55"/>
      <c r="L74" s="55"/>
      <c r="M74" s="55"/>
      <c r="N74" s="55"/>
      <c r="O74" s="55"/>
      <c r="P74" s="55"/>
      <c r="Q74" s="55"/>
      <c r="R74" s="55"/>
      <c r="S74" s="55"/>
      <c r="T74" s="55"/>
      <c r="U74" s="49"/>
      <c r="V74" s="49"/>
      <c r="W74" s="49"/>
      <c r="X74" s="49"/>
      <c r="Y74" s="49"/>
      <c r="Z74" s="49"/>
      <c r="AA74" s="49"/>
      <c r="AB74" s="49"/>
      <c r="AC74" s="49"/>
      <c r="AD74" s="49"/>
      <c r="AE74" s="49"/>
      <c r="AF74" s="49"/>
      <c r="AG74" s="55"/>
      <c r="AH74" s="55"/>
      <c r="AI74" s="55"/>
      <c r="AJ74" s="55"/>
      <c r="AK74" s="55"/>
      <c r="AL74" s="55"/>
      <c r="AM74" s="55"/>
      <c r="AN74" s="55"/>
      <c r="AO74" s="55"/>
      <c r="AP74" s="55"/>
      <c r="AQ74" s="55"/>
      <c r="AR74" s="55"/>
      <c r="AS74" s="55"/>
      <c r="AT74" s="54">
        <f t="shared" si="0"/>
        <v>0</v>
      </c>
      <c r="AU74" s="54"/>
      <c r="AV74" s="54"/>
      <c r="AW74" s="54"/>
      <c r="AX74" s="54"/>
      <c r="AY74" s="54">
        <f>MATCH(AT74,標準報酬等級表!$F$8:$F$57,1)</f>
        <v>1</v>
      </c>
      <c r="AZ74" s="54"/>
      <c r="BA74" s="54"/>
      <c r="BB74" s="54">
        <f>LOOKUP(AY74,標準報酬等級表!$A$8:$A$57,標準報酬等級表!$D$8:$D$57)</f>
        <v>58</v>
      </c>
      <c r="BC74" s="54"/>
      <c r="BD74" s="54"/>
      <c r="BE74" s="54">
        <f t="shared" si="1"/>
        <v>1</v>
      </c>
      <c r="BF74" s="54"/>
      <c r="BG74" s="54"/>
      <c r="BH74" s="54">
        <f>LOOKUP(BE74,標準報酬等級表!$B$11:$B$42,標準報酬等級表!$D$11:$D$42)</f>
        <v>88</v>
      </c>
      <c r="BI74" s="54"/>
      <c r="BJ74" s="54"/>
      <c r="BK74" s="54">
        <f t="shared" si="2"/>
        <v>1</v>
      </c>
      <c r="BL74" s="54"/>
      <c r="BM74" s="54"/>
      <c r="BN74" s="54"/>
      <c r="BO74" s="54">
        <f>LOOKUP(BK74,標準報酬等級表!$B$11:$B$42,標準報酬等級表!$D$11:$D$42)</f>
        <v>88</v>
      </c>
      <c r="BP74" s="54"/>
      <c r="BQ74" s="54"/>
      <c r="BR74" s="54"/>
      <c r="BS74" s="49"/>
      <c r="BT74" s="49"/>
      <c r="BU74" s="49"/>
      <c r="BV74" s="49"/>
      <c r="BW74" s="49"/>
      <c r="BX74" s="49"/>
      <c r="BY74" s="49"/>
      <c r="BZ74" s="49"/>
      <c r="CA74" s="49"/>
      <c r="CB74" s="49"/>
      <c r="CC74" s="55"/>
      <c r="CD74" s="55"/>
      <c r="CE74" s="55"/>
      <c r="CF74" s="55"/>
      <c r="CG74" s="55"/>
      <c r="CH74" s="55"/>
    </row>
    <row r="75" spans="2:86" ht="21.75" customHeight="1" x14ac:dyDescent="0.15">
      <c r="B75" s="55"/>
      <c r="C75" s="55"/>
      <c r="D75" s="55"/>
      <c r="E75" s="55"/>
      <c r="F75" s="55"/>
      <c r="G75" s="55"/>
      <c r="H75" s="55"/>
      <c r="I75" s="55"/>
      <c r="J75" s="55"/>
      <c r="K75" s="55"/>
      <c r="L75" s="55"/>
      <c r="M75" s="55"/>
      <c r="N75" s="55"/>
      <c r="O75" s="55"/>
      <c r="P75" s="55"/>
      <c r="Q75" s="55"/>
      <c r="R75" s="55"/>
      <c r="S75" s="55"/>
      <c r="T75" s="55"/>
      <c r="U75" s="49"/>
      <c r="V75" s="49"/>
      <c r="W75" s="49"/>
      <c r="X75" s="49"/>
      <c r="Y75" s="49"/>
      <c r="Z75" s="49"/>
      <c r="AA75" s="49"/>
      <c r="AB75" s="49"/>
      <c r="AC75" s="49"/>
      <c r="AD75" s="49"/>
      <c r="AE75" s="49"/>
      <c r="AF75" s="49"/>
      <c r="AG75" s="55"/>
      <c r="AH75" s="55"/>
      <c r="AI75" s="55"/>
      <c r="AJ75" s="55"/>
      <c r="AK75" s="55"/>
      <c r="AL75" s="55"/>
      <c r="AM75" s="55"/>
      <c r="AN75" s="55"/>
      <c r="AO75" s="55"/>
      <c r="AP75" s="55"/>
      <c r="AQ75" s="55"/>
      <c r="AR75" s="55"/>
      <c r="AS75" s="55"/>
      <c r="AT75" s="54">
        <f t="shared" si="0"/>
        <v>0</v>
      </c>
      <c r="AU75" s="54"/>
      <c r="AV75" s="54"/>
      <c r="AW75" s="54"/>
      <c r="AX75" s="54"/>
      <c r="AY75" s="54">
        <f>MATCH(AT75,標準報酬等級表!$F$8:$F$57,1)</f>
        <v>1</v>
      </c>
      <c r="AZ75" s="54"/>
      <c r="BA75" s="54"/>
      <c r="BB75" s="54">
        <f>LOOKUP(AY75,標準報酬等級表!$A$8:$A$57,標準報酬等級表!$D$8:$D$57)</f>
        <v>58</v>
      </c>
      <c r="BC75" s="54"/>
      <c r="BD75" s="54"/>
      <c r="BE75" s="54">
        <f t="shared" si="1"/>
        <v>1</v>
      </c>
      <c r="BF75" s="54"/>
      <c r="BG75" s="54"/>
      <c r="BH75" s="54">
        <f>LOOKUP(BE75,標準報酬等級表!$B$11:$B$42,標準報酬等級表!$D$11:$D$42)</f>
        <v>88</v>
      </c>
      <c r="BI75" s="54"/>
      <c r="BJ75" s="54"/>
      <c r="BK75" s="54">
        <f t="shared" si="2"/>
        <v>1</v>
      </c>
      <c r="BL75" s="54"/>
      <c r="BM75" s="54"/>
      <c r="BN75" s="54"/>
      <c r="BO75" s="54">
        <f>LOOKUP(BK75,標準報酬等級表!$B$11:$B$42,標準報酬等級表!$D$11:$D$42)</f>
        <v>88</v>
      </c>
      <c r="BP75" s="54"/>
      <c r="BQ75" s="54"/>
      <c r="BR75" s="54"/>
      <c r="BS75" s="49"/>
      <c r="BT75" s="49"/>
      <c r="BU75" s="49"/>
      <c r="BV75" s="49"/>
      <c r="BW75" s="49"/>
      <c r="BX75" s="49"/>
      <c r="BY75" s="49"/>
      <c r="BZ75" s="49"/>
      <c r="CA75" s="49"/>
      <c r="CB75" s="49"/>
      <c r="CC75" s="55"/>
      <c r="CD75" s="55"/>
      <c r="CE75" s="55"/>
      <c r="CF75" s="55"/>
      <c r="CG75" s="55"/>
      <c r="CH75" s="55"/>
    </row>
    <row r="76" spans="2:86" ht="21.75" customHeight="1" x14ac:dyDescent="0.15">
      <c r="B76" s="55"/>
      <c r="C76" s="55"/>
      <c r="D76" s="55"/>
      <c r="E76" s="55"/>
      <c r="F76" s="55"/>
      <c r="G76" s="55"/>
      <c r="H76" s="55"/>
      <c r="I76" s="55"/>
      <c r="J76" s="55"/>
      <c r="K76" s="55"/>
      <c r="L76" s="55"/>
      <c r="M76" s="55"/>
      <c r="N76" s="55"/>
      <c r="O76" s="55"/>
      <c r="P76" s="55"/>
      <c r="Q76" s="55"/>
      <c r="R76" s="55"/>
      <c r="S76" s="55"/>
      <c r="T76" s="55"/>
      <c r="U76" s="49"/>
      <c r="V76" s="49"/>
      <c r="W76" s="49"/>
      <c r="X76" s="49"/>
      <c r="Y76" s="49"/>
      <c r="Z76" s="49"/>
      <c r="AA76" s="49"/>
      <c r="AB76" s="49"/>
      <c r="AC76" s="49"/>
      <c r="AD76" s="49"/>
      <c r="AE76" s="49"/>
      <c r="AF76" s="49"/>
      <c r="AG76" s="55"/>
      <c r="AH76" s="55"/>
      <c r="AI76" s="55"/>
      <c r="AJ76" s="55"/>
      <c r="AK76" s="55"/>
      <c r="AL76" s="55"/>
      <c r="AM76" s="55"/>
      <c r="AN76" s="55"/>
      <c r="AO76" s="55"/>
      <c r="AP76" s="55"/>
      <c r="AQ76" s="55"/>
      <c r="AR76" s="55"/>
      <c r="AS76" s="55"/>
      <c r="AT76" s="54">
        <f t="shared" si="0"/>
        <v>0</v>
      </c>
      <c r="AU76" s="54"/>
      <c r="AV76" s="54"/>
      <c r="AW76" s="54"/>
      <c r="AX76" s="54"/>
      <c r="AY76" s="54">
        <f>MATCH(AT76,標準報酬等級表!$F$8:$F$57,1)</f>
        <v>1</v>
      </c>
      <c r="AZ76" s="54"/>
      <c r="BA76" s="54"/>
      <c r="BB76" s="54">
        <f>LOOKUP(AY76,標準報酬等級表!$A$8:$A$57,標準報酬等級表!$D$8:$D$57)</f>
        <v>58</v>
      </c>
      <c r="BC76" s="54"/>
      <c r="BD76" s="54"/>
      <c r="BE76" s="54">
        <f t="shared" si="1"/>
        <v>1</v>
      </c>
      <c r="BF76" s="54"/>
      <c r="BG76" s="54"/>
      <c r="BH76" s="54">
        <f>LOOKUP(BE76,標準報酬等級表!$B$11:$B$42,標準報酬等級表!$D$11:$D$42)</f>
        <v>88</v>
      </c>
      <c r="BI76" s="54"/>
      <c r="BJ76" s="54"/>
      <c r="BK76" s="54">
        <f t="shared" si="2"/>
        <v>1</v>
      </c>
      <c r="BL76" s="54"/>
      <c r="BM76" s="54"/>
      <c r="BN76" s="54"/>
      <c r="BO76" s="54">
        <f>LOOKUP(BK76,標準報酬等級表!$B$11:$B$42,標準報酬等級表!$D$11:$D$42)</f>
        <v>88</v>
      </c>
      <c r="BP76" s="54"/>
      <c r="BQ76" s="54"/>
      <c r="BR76" s="54"/>
      <c r="BS76" s="49"/>
      <c r="BT76" s="49"/>
      <c r="BU76" s="49"/>
      <c r="BV76" s="49"/>
      <c r="BW76" s="49"/>
      <c r="BX76" s="49"/>
      <c r="BY76" s="49"/>
      <c r="BZ76" s="49"/>
      <c r="CA76" s="49"/>
      <c r="CB76" s="49"/>
      <c r="CC76" s="55"/>
      <c r="CD76" s="55"/>
      <c r="CE76" s="55"/>
      <c r="CF76" s="55"/>
      <c r="CG76" s="55"/>
      <c r="CH76" s="55"/>
    </row>
    <row r="77" spans="2:86" ht="21.75" customHeight="1" x14ac:dyDescent="0.15">
      <c r="B77" s="55"/>
      <c r="C77" s="55"/>
      <c r="D77" s="55"/>
      <c r="E77" s="55"/>
      <c r="F77" s="55"/>
      <c r="G77" s="55"/>
      <c r="H77" s="55"/>
      <c r="I77" s="55"/>
      <c r="J77" s="55"/>
      <c r="K77" s="55"/>
      <c r="L77" s="55"/>
      <c r="M77" s="55"/>
      <c r="N77" s="55"/>
      <c r="O77" s="55"/>
      <c r="P77" s="55"/>
      <c r="Q77" s="55"/>
      <c r="R77" s="55"/>
      <c r="S77" s="55"/>
      <c r="T77" s="55"/>
      <c r="U77" s="49"/>
      <c r="V77" s="49"/>
      <c r="W77" s="49"/>
      <c r="X77" s="49"/>
      <c r="Y77" s="49"/>
      <c r="Z77" s="49"/>
      <c r="AA77" s="49"/>
      <c r="AB77" s="49"/>
      <c r="AC77" s="49"/>
      <c r="AD77" s="49"/>
      <c r="AE77" s="49"/>
      <c r="AF77" s="49"/>
      <c r="AG77" s="55"/>
      <c r="AH77" s="55"/>
      <c r="AI77" s="55"/>
      <c r="AJ77" s="55"/>
      <c r="AK77" s="55"/>
      <c r="AL77" s="55"/>
      <c r="AM77" s="55"/>
      <c r="AN77" s="55"/>
      <c r="AO77" s="55"/>
      <c r="AP77" s="55"/>
      <c r="AQ77" s="55"/>
      <c r="AR77" s="55"/>
      <c r="AS77" s="55"/>
      <c r="AT77" s="54">
        <f t="shared" si="0"/>
        <v>0</v>
      </c>
      <c r="AU77" s="54"/>
      <c r="AV77" s="54"/>
      <c r="AW77" s="54"/>
      <c r="AX77" s="54"/>
      <c r="AY77" s="54">
        <f>MATCH(AT77,標準報酬等級表!$F$8:$F$57,1)</f>
        <v>1</v>
      </c>
      <c r="AZ77" s="54"/>
      <c r="BA77" s="54"/>
      <c r="BB77" s="54">
        <f>LOOKUP(AY77,標準報酬等級表!$A$8:$A$57,標準報酬等級表!$D$8:$D$57)</f>
        <v>58</v>
      </c>
      <c r="BC77" s="54"/>
      <c r="BD77" s="54"/>
      <c r="BE77" s="54">
        <f t="shared" si="1"/>
        <v>1</v>
      </c>
      <c r="BF77" s="54"/>
      <c r="BG77" s="54"/>
      <c r="BH77" s="54">
        <f>LOOKUP(BE77,標準報酬等級表!$B$11:$B$42,標準報酬等級表!$D$11:$D$42)</f>
        <v>88</v>
      </c>
      <c r="BI77" s="54"/>
      <c r="BJ77" s="54"/>
      <c r="BK77" s="54">
        <f t="shared" si="2"/>
        <v>1</v>
      </c>
      <c r="BL77" s="54"/>
      <c r="BM77" s="54"/>
      <c r="BN77" s="54"/>
      <c r="BO77" s="54">
        <f>LOOKUP(BK77,標準報酬等級表!$B$11:$B$42,標準報酬等級表!$D$11:$D$42)</f>
        <v>88</v>
      </c>
      <c r="BP77" s="54"/>
      <c r="BQ77" s="54"/>
      <c r="BR77" s="54"/>
      <c r="BS77" s="49"/>
      <c r="BT77" s="49"/>
      <c r="BU77" s="49"/>
      <c r="BV77" s="49"/>
      <c r="BW77" s="49"/>
      <c r="BX77" s="49"/>
      <c r="BY77" s="49"/>
      <c r="BZ77" s="49"/>
      <c r="CA77" s="49"/>
      <c r="CB77" s="49"/>
      <c r="CC77" s="55"/>
      <c r="CD77" s="55"/>
      <c r="CE77" s="55"/>
      <c r="CF77" s="55"/>
      <c r="CG77" s="55"/>
      <c r="CH77" s="55"/>
    </row>
    <row r="78" spans="2:86" ht="21.75" customHeight="1" x14ac:dyDescent="0.15">
      <c r="B78" s="55"/>
      <c r="C78" s="55"/>
      <c r="D78" s="55"/>
      <c r="E78" s="55"/>
      <c r="F78" s="55"/>
      <c r="G78" s="55"/>
      <c r="H78" s="55"/>
      <c r="I78" s="55"/>
      <c r="J78" s="55"/>
      <c r="K78" s="55"/>
      <c r="L78" s="55"/>
      <c r="M78" s="55"/>
      <c r="N78" s="55"/>
      <c r="O78" s="55"/>
      <c r="P78" s="55"/>
      <c r="Q78" s="55"/>
      <c r="R78" s="55"/>
      <c r="S78" s="55"/>
      <c r="T78" s="55"/>
      <c r="U78" s="49"/>
      <c r="V78" s="49"/>
      <c r="W78" s="49"/>
      <c r="X78" s="49"/>
      <c r="Y78" s="49"/>
      <c r="Z78" s="49"/>
      <c r="AA78" s="49"/>
      <c r="AB78" s="49"/>
      <c r="AC78" s="49"/>
      <c r="AD78" s="49"/>
      <c r="AE78" s="49"/>
      <c r="AF78" s="49"/>
      <c r="AG78" s="55"/>
      <c r="AH78" s="55"/>
      <c r="AI78" s="55"/>
      <c r="AJ78" s="55"/>
      <c r="AK78" s="55"/>
      <c r="AL78" s="55"/>
      <c r="AM78" s="55"/>
      <c r="AN78" s="55"/>
      <c r="AO78" s="55"/>
      <c r="AP78" s="55"/>
      <c r="AQ78" s="55"/>
      <c r="AR78" s="55"/>
      <c r="AS78" s="55"/>
      <c r="AT78" s="54">
        <f t="shared" si="0"/>
        <v>0</v>
      </c>
      <c r="AU78" s="54"/>
      <c r="AV78" s="54"/>
      <c r="AW78" s="54"/>
      <c r="AX78" s="54"/>
      <c r="AY78" s="54">
        <f>MATCH(AT78,標準報酬等級表!$F$8:$F$57,1)</f>
        <v>1</v>
      </c>
      <c r="AZ78" s="54"/>
      <c r="BA78" s="54"/>
      <c r="BB78" s="54">
        <f>LOOKUP(AY78,標準報酬等級表!$A$8:$A$57,標準報酬等級表!$D$8:$D$57)</f>
        <v>58</v>
      </c>
      <c r="BC78" s="54"/>
      <c r="BD78" s="54"/>
      <c r="BE78" s="54">
        <f t="shared" si="1"/>
        <v>1</v>
      </c>
      <c r="BF78" s="54"/>
      <c r="BG78" s="54"/>
      <c r="BH78" s="54">
        <f>LOOKUP(BE78,標準報酬等級表!$B$11:$B$42,標準報酬等級表!$D$11:$D$42)</f>
        <v>88</v>
      </c>
      <c r="BI78" s="54"/>
      <c r="BJ78" s="54"/>
      <c r="BK78" s="54">
        <f t="shared" si="2"/>
        <v>1</v>
      </c>
      <c r="BL78" s="54"/>
      <c r="BM78" s="54"/>
      <c r="BN78" s="54"/>
      <c r="BO78" s="54">
        <f>LOOKUP(BK78,標準報酬等級表!$B$11:$B$42,標準報酬等級表!$D$11:$D$42)</f>
        <v>88</v>
      </c>
      <c r="BP78" s="54"/>
      <c r="BQ78" s="54"/>
      <c r="BR78" s="54"/>
      <c r="BS78" s="49"/>
      <c r="BT78" s="49"/>
      <c r="BU78" s="49"/>
      <c r="BV78" s="49"/>
      <c r="BW78" s="49"/>
      <c r="BX78" s="49"/>
      <c r="BY78" s="49"/>
      <c r="BZ78" s="49"/>
      <c r="CA78" s="49"/>
      <c r="CB78" s="49"/>
      <c r="CC78" s="55"/>
      <c r="CD78" s="55"/>
      <c r="CE78" s="55"/>
      <c r="CF78" s="55"/>
      <c r="CG78" s="55"/>
      <c r="CH78" s="55"/>
    </row>
    <row r="79" spans="2:86" ht="21.75" customHeight="1" x14ac:dyDescent="0.15">
      <c r="B79" s="55"/>
      <c r="C79" s="55"/>
      <c r="D79" s="55"/>
      <c r="E79" s="55"/>
      <c r="F79" s="55"/>
      <c r="G79" s="55"/>
      <c r="H79" s="55"/>
      <c r="I79" s="55"/>
      <c r="J79" s="55"/>
      <c r="K79" s="55"/>
      <c r="L79" s="55"/>
      <c r="M79" s="55"/>
      <c r="N79" s="55"/>
      <c r="O79" s="55"/>
      <c r="P79" s="55"/>
      <c r="Q79" s="55"/>
      <c r="R79" s="55"/>
      <c r="S79" s="55"/>
      <c r="T79" s="55"/>
      <c r="U79" s="49"/>
      <c r="V79" s="49"/>
      <c r="W79" s="49"/>
      <c r="X79" s="49"/>
      <c r="Y79" s="49"/>
      <c r="Z79" s="49"/>
      <c r="AA79" s="49"/>
      <c r="AB79" s="49"/>
      <c r="AC79" s="49"/>
      <c r="AD79" s="49"/>
      <c r="AE79" s="49"/>
      <c r="AF79" s="49"/>
      <c r="AG79" s="55"/>
      <c r="AH79" s="55"/>
      <c r="AI79" s="55"/>
      <c r="AJ79" s="55"/>
      <c r="AK79" s="55"/>
      <c r="AL79" s="55"/>
      <c r="AM79" s="55"/>
      <c r="AN79" s="55"/>
      <c r="AO79" s="55"/>
      <c r="AP79" s="55"/>
      <c r="AQ79" s="55"/>
      <c r="AR79" s="55"/>
      <c r="AS79" s="55"/>
      <c r="AT79" s="54">
        <f t="shared" si="0"/>
        <v>0</v>
      </c>
      <c r="AU79" s="54"/>
      <c r="AV79" s="54"/>
      <c r="AW79" s="54"/>
      <c r="AX79" s="54"/>
      <c r="AY79" s="54">
        <f>MATCH(AT79,標準報酬等級表!$F$8:$F$57,1)</f>
        <v>1</v>
      </c>
      <c r="AZ79" s="54"/>
      <c r="BA79" s="54"/>
      <c r="BB79" s="54">
        <f>LOOKUP(AY79,標準報酬等級表!$A$8:$A$57,標準報酬等級表!$D$8:$D$57)</f>
        <v>58</v>
      </c>
      <c r="BC79" s="54"/>
      <c r="BD79" s="54"/>
      <c r="BE79" s="54">
        <f t="shared" si="1"/>
        <v>1</v>
      </c>
      <c r="BF79" s="54"/>
      <c r="BG79" s="54"/>
      <c r="BH79" s="54">
        <f>LOOKUP(BE79,標準報酬等級表!$B$11:$B$42,標準報酬等級表!$D$11:$D$42)</f>
        <v>88</v>
      </c>
      <c r="BI79" s="54"/>
      <c r="BJ79" s="54"/>
      <c r="BK79" s="54">
        <f t="shared" si="2"/>
        <v>1</v>
      </c>
      <c r="BL79" s="54"/>
      <c r="BM79" s="54"/>
      <c r="BN79" s="54"/>
      <c r="BO79" s="54">
        <f>LOOKUP(BK79,標準報酬等級表!$B$11:$B$42,標準報酬等級表!$D$11:$D$42)</f>
        <v>88</v>
      </c>
      <c r="BP79" s="54"/>
      <c r="BQ79" s="54"/>
      <c r="BR79" s="54"/>
      <c r="BS79" s="49"/>
      <c r="BT79" s="49"/>
      <c r="BU79" s="49"/>
      <c r="BV79" s="49"/>
      <c r="BW79" s="49"/>
      <c r="BX79" s="49"/>
      <c r="BY79" s="49"/>
      <c r="BZ79" s="49"/>
      <c r="CA79" s="49"/>
      <c r="CB79" s="49"/>
      <c r="CC79" s="55"/>
      <c r="CD79" s="55"/>
      <c r="CE79" s="55"/>
      <c r="CF79" s="55"/>
      <c r="CG79" s="55"/>
      <c r="CH79" s="55"/>
    </row>
    <row r="80" spans="2:86" ht="21.75" customHeight="1" x14ac:dyDescent="0.15">
      <c r="B80" s="55"/>
      <c r="C80" s="55"/>
      <c r="D80" s="55"/>
      <c r="E80" s="55"/>
      <c r="F80" s="55"/>
      <c r="G80" s="55"/>
      <c r="H80" s="55"/>
      <c r="I80" s="55"/>
      <c r="J80" s="55"/>
      <c r="K80" s="55"/>
      <c r="L80" s="55"/>
      <c r="M80" s="55"/>
      <c r="N80" s="55"/>
      <c r="O80" s="55"/>
      <c r="P80" s="55"/>
      <c r="Q80" s="55"/>
      <c r="R80" s="55"/>
      <c r="S80" s="55"/>
      <c r="T80" s="55"/>
      <c r="U80" s="49"/>
      <c r="V80" s="49"/>
      <c r="W80" s="49"/>
      <c r="X80" s="49"/>
      <c r="Y80" s="49"/>
      <c r="Z80" s="49"/>
      <c r="AA80" s="49"/>
      <c r="AB80" s="49"/>
      <c r="AC80" s="49"/>
      <c r="AD80" s="49"/>
      <c r="AE80" s="49"/>
      <c r="AF80" s="49"/>
      <c r="AG80" s="55"/>
      <c r="AH80" s="55"/>
      <c r="AI80" s="55"/>
      <c r="AJ80" s="55"/>
      <c r="AK80" s="55"/>
      <c r="AL80" s="55"/>
      <c r="AM80" s="55"/>
      <c r="AN80" s="55"/>
      <c r="AO80" s="55"/>
      <c r="AP80" s="55"/>
      <c r="AQ80" s="55"/>
      <c r="AR80" s="55"/>
      <c r="AS80" s="55"/>
      <c r="AT80" s="54">
        <f t="shared" si="0"/>
        <v>0</v>
      </c>
      <c r="AU80" s="54"/>
      <c r="AV80" s="54"/>
      <c r="AW80" s="54"/>
      <c r="AX80" s="54"/>
      <c r="AY80" s="54">
        <f>MATCH(AT80,標準報酬等級表!$F$8:$F$57,1)</f>
        <v>1</v>
      </c>
      <c r="AZ80" s="54"/>
      <c r="BA80" s="54"/>
      <c r="BB80" s="54">
        <f>LOOKUP(AY80,標準報酬等級表!$A$8:$A$57,標準報酬等級表!$D$8:$D$57)</f>
        <v>58</v>
      </c>
      <c r="BC80" s="54"/>
      <c r="BD80" s="54"/>
      <c r="BE80" s="54">
        <f t="shared" si="1"/>
        <v>1</v>
      </c>
      <c r="BF80" s="54"/>
      <c r="BG80" s="54"/>
      <c r="BH80" s="54">
        <f>LOOKUP(BE80,標準報酬等級表!$B$11:$B$42,標準報酬等級表!$D$11:$D$42)</f>
        <v>88</v>
      </c>
      <c r="BI80" s="54"/>
      <c r="BJ80" s="54"/>
      <c r="BK80" s="54">
        <f t="shared" si="2"/>
        <v>1</v>
      </c>
      <c r="BL80" s="54"/>
      <c r="BM80" s="54"/>
      <c r="BN80" s="54"/>
      <c r="BO80" s="54">
        <f>LOOKUP(BK80,標準報酬等級表!$B$11:$B$42,標準報酬等級表!$D$11:$D$42)</f>
        <v>88</v>
      </c>
      <c r="BP80" s="54"/>
      <c r="BQ80" s="54"/>
      <c r="BR80" s="54"/>
      <c r="BS80" s="49"/>
      <c r="BT80" s="49"/>
      <c r="BU80" s="49"/>
      <c r="BV80" s="49"/>
      <c r="BW80" s="49"/>
      <c r="BX80" s="49"/>
      <c r="BY80" s="49"/>
      <c r="BZ80" s="49"/>
      <c r="CA80" s="49"/>
      <c r="CB80" s="49"/>
      <c r="CC80" s="55"/>
      <c r="CD80" s="55"/>
      <c r="CE80" s="55"/>
      <c r="CF80" s="55"/>
      <c r="CG80" s="55"/>
      <c r="CH80" s="55"/>
    </row>
    <row r="81" spans="2:86" ht="21.75" customHeight="1" x14ac:dyDescent="0.15">
      <c r="B81" s="55"/>
      <c r="C81" s="55"/>
      <c r="D81" s="55"/>
      <c r="E81" s="55"/>
      <c r="F81" s="55"/>
      <c r="G81" s="55"/>
      <c r="H81" s="55"/>
      <c r="I81" s="55"/>
      <c r="J81" s="55"/>
      <c r="K81" s="55"/>
      <c r="L81" s="55"/>
      <c r="M81" s="55"/>
      <c r="N81" s="55"/>
      <c r="O81" s="55"/>
      <c r="P81" s="55"/>
      <c r="Q81" s="55"/>
      <c r="R81" s="55"/>
      <c r="S81" s="55"/>
      <c r="T81" s="55"/>
      <c r="U81" s="49"/>
      <c r="V81" s="49"/>
      <c r="W81" s="49"/>
      <c r="X81" s="49"/>
      <c r="Y81" s="49"/>
      <c r="Z81" s="49"/>
      <c r="AA81" s="49"/>
      <c r="AB81" s="49"/>
      <c r="AC81" s="49"/>
      <c r="AD81" s="49"/>
      <c r="AE81" s="49"/>
      <c r="AF81" s="49"/>
      <c r="AG81" s="55"/>
      <c r="AH81" s="55"/>
      <c r="AI81" s="55"/>
      <c r="AJ81" s="55"/>
      <c r="AK81" s="55"/>
      <c r="AL81" s="55"/>
      <c r="AM81" s="55"/>
      <c r="AN81" s="55"/>
      <c r="AO81" s="55"/>
      <c r="AP81" s="55"/>
      <c r="AQ81" s="55"/>
      <c r="AR81" s="55"/>
      <c r="AS81" s="55"/>
      <c r="AT81" s="54">
        <f t="shared" si="0"/>
        <v>0</v>
      </c>
      <c r="AU81" s="54"/>
      <c r="AV81" s="54"/>
      <c r="AW81" s="54"/>
      <c r="AX81" s="54"/>
      <c r="AY81" s="54">
        <f>MATCH(AT81,標準報酬等級表!$F$8:$F$57,1)</f>
        <v>1</v>
      </c>
      <c r="AZ81" s="54"/>
      <c r="BA81" s="54"/>
      <c r="BB81" s="54">
        <f>LOOKUP(AY81,標準報酬等級表!$A$8:$A$57,標準報酬等級表!$D$8:$D$57)</f>
        <v>58</v>
      </c>
      <c r="BC81" s="54"/>
      <c r="BD81" s="54"/>
      <c r="BE81" s="54">
        <f t="shared" si="1"/>
        <v>1</v>
      </c>
      <c r="BF81" s="54"/>
      <c r="BG81" s="54"/>
      <c r="BH81" s="54">
        <f>LOOKUP(BE81,標準報酬等級表!$B$11:$B$42,標準報酬等級表!$D$11:$D$42)</f>
        <v>88</v>
      </c>
      <c r="BI81" s="54"/>
      <c r="BJ81" s="54"/>
      <c r="BK81" s="54">
        <f t="shared" si="2"/>
        <v>1</v>
      </c>
      <c r="BL81" s="54"/>
      <c r="BM81" s="54"/>
      <c r="BN81" s="54"/>
      <c r="BO81" s="54">
        <f>LOOKUP(BK81,標準報酬等級表!$B$11:$B$42,標準報酬等級表!$D$11:$D$42)</f>
        <v>88</v>
      </c>
      <c r="BP81" s="54"/>
      <c r="BQ81" s="54"/>
      <c r="BR81" s="54"/>
      <c r="BS81" s="49"/>
      <c r="BT81" s="49"/>
      <c r="BU81" s="49"/>
      <c r="BV81" s="49"/>
      <c r="BW81" s="49"/>
      <c r="BX81" s="49"/>
      <c r="BY81" s="49"/>
      <c r="BZ81" s="49"/>
      <c r="CA81" s="49"/>
      <c r="CB81" s="49"/>
      <c r="CC81" s="55"/>
      <c r="CD81" s="55"/>
      <c r="CE81" s="55"/>
      <c r="CF81" s="55"/>
      <c r="CG81" s="55"/>
      <c r="CH81" s="55"/>
    </row>
    <row r="82" spans="2:86" ht="21.75" customHeight="1" x14ac:dyDescent="0.15">
      <c r="B82" s="55"/>
      <c r="C82" s="55"/>
      <c r="D82" s="55"/>
      <c r="E82" s="55"/>
      <c r="F82" s="55"/>
      <c r="G82" s="55"/>
      <c r="H82" s="55"/>
      <c r="I82" s="55"/>
      <c r="J82" s="55"/>
      <c r="K82" s="55"/>
      <c r="L82" s="55"/>
      <c r="M82" s="55"/>
      <c r="N82" s="55"/>
      <c r="O82" s="55"/>
      <c r="P82" s="55"/>
      <c r="Q82" s="55"/>
      <c r="R82" s="55"/>
      <c r="S82" s="55"/>
      <c r="T82" s="55"/>
      <c r="U82" s="49"/>
      <c r="V82" s="49"/>
      <c r="W82" s="49"/>
      <c r="X82" s="49"/>
      <c r="Y82" s="49"/>
      <c r="Z82" s="49"/>
      <c r="AA82" s="49"/>
      <c r="AB82" s="49"/>
      <c r="AC82" s="49"/>
      <c r="AD82" s="49"/>
      <c r="AE82" s="49"/>
      <c r="AF82" s="49"/>
      <c r="AG82" s="55"/>
      <c r="AH82" s="55"/>
      <c r="AI82" s="55"/>
      <c r="AJ82" s="55"/>
      <c r="AK82" s="55"/>
      <c r="AL82" s="55"/>
      <c r="AM82" s="55"/>
      <c r="AN82" s="55"/>
      <c r="AO82" s="55"/>
      <c r="AP82" s="55"/>
      <c r="AQ82" s="55"/>
      <c r="AR82" s="55"/>
      <c r="AS82" s="55"/>
      <c r="AT82" s="54">
        <f t="shared" si="0"/>
        <v>0</v>
      </c>
      <c r="AU82" s="54"/>
      <c r="AV82" s="54"/>
      <c r="AW82" s="54"/>
      <c r="AX82" s="54"/>
      <c r="AY82" s="54">
        <f>MATCH(AT82,標準報酬等級表!$F$8:$F$57,1)</f>
        <v>1</v>
      </c>
      <c r="AZ82" s="54"/>
      <c r="BA82" s="54"/>
      <c r="BB82" s="54">
        <f>LOOKUP(AY82,標準報酬等級表!$A$8:$A$57,標準報酬等級表!$D$8:$D$57)</f>
        <v>58</v>
      </c>
      <c r="BC82" s="54"/>
      <c r="BD82" s="54"/>
      <c r="BE82" s="54">
        <f t="shared" si="1"/>
        <v>1</v>
      </c>
      <c r="BF82" s="54"/>
      <c r="BG82" s="54"/>
      <c r="BH82" s="54">
        <f>LOOKUP(BE82,標準報酬等級表!$B$11:$B$42,標準報酬等級表!$D$11:$D$42)</f>
        <v>88</v>
      </c>
      <c r="BI82" s="54"/>
      <c r="BJ82" s="54"/>
      <c r="BK82" s="54">
        <f t="shared" si="2"/>
        <v>1</v>
      </c>
      <c r="BL82" s="54"/>
      <c r="BM82" s="54"/>
      <c r="BN82" s="54"/>
      <c r="BO82" s="54">
        <f>LOOKUP(BK82,標準報酬等級表!$B$11:$B$42,標準報酬等級表!$D$11:$D$42)</f>
        <v>88</v>
      </c>
      <c r="BP82" s="54"/>
      <c r="BQ82" s="54"/>
      <c r="BR82" s="54"/>
      <c r="BS82" s="49"/>
      <c r="BT82" s="49"/>
      <c r="BU82" s="49"/>
      <c r="BV82" s="49"/>
      <c r="BW82" s="49"/>
      <c r="BX82" s="49"/>
      <c r="BY82" s="49"/>
      <c r="BZ82" s="49"/>
      <c r="CA82" s="49"/>
      <c r="CB82" s="49"/>
      <c r="CC82" s="55"/>
      <c r="CD82" s="55"/>
      <c r="CE82" s="55"/>
      <c r="CF82" s="55"/>
      <c r="CG82" s="55"/>
      <c r="CH82" s="55"/>
    </row>
    <row r="83" spans="2:86" ht="21.75" customHeight="1" x14ac:dyDescent="0.15">
      <c r="B83" s="55"/>
      <c r="C83" s="55"/>
      <c r="D83" s="55"/>
      <c r="E83" s="55"/>
      <c r="F83" s="55"/>
      <c r="G83" s="55"/>
      <c r="H83" s="55"/>
      <c r="I83" s="55"/>
      <c r="J83" s="55"/>
      <c r="K83" s="55"/>
      <c r="L83" s="55"/>
      <c r="M83" s="55"/>
      <c r="N83" s="55"/>
      <c r="O83" s="55"/>
      <c r="P83" s="55"/>
      <c r="Q83" s="55"/>
      <c r="R83" s="55"/>
      <c r="S83" s="55"/>
      <c r="T83" s="55"/>
      <c r="U83" s="49"/>
      <c r="V83" s="49"/>
      <c r="W83" s="49"/>
      <c r="X83" s="49"/>
      <c r="Y83" s="49"/>
      <c r="Z83" s="49"/>
      <c r="AA83" s="49"/>
      <c r="AB83" s="49"/>
      <c r="AC83" s="49"/>
      <c r="AD83" s="49"/>
      <c r="AE83" s="49"/>
      <c r="AF83" s="49"/>
      <c r="AG83" s="55"/>
      <c r="AH83" s="55"/>
      <c r="AI83" s="55"/>
      <c r="AJ83" s="55"/>
      <c r="AK83" s="55"/>
      <c r="AL83" s="55"/>
      <c r="AM83" s="55"/>
      <c r="AN83" s="55"/>
      <c r="AO83" s="55"/>
      <c r="AP83" s="55"/>
      <c r="AQ83" s="55"/>
      <c r="AR83" s="55"/>
      <c r="AS83" s="55"/>
      <c r="AT83" s="54">
        <f t="shared" si="0"/>
        <v>0</v>
      </c>
      <c r="AU83" s="54"/>
      <c r="AV83" s="54"/>
      <c r="AW83" s="54"/>
      <c r="AX83" s="54"/>
      <c r="AY83" s="54">
        <f>MATCH(AT83,標準報酬等級表!$F$8:$F$57,1)</f>
        <v>1</v>
      </c>
      <c r="AZ83" s="54"/>
      <c r="BA83" s="54"/>
      <c r="BB83" s="54">
        <f>LOOKUP(AY83,標準報酬等級表!$A$8:$A$57,標準報酬等級表!$D$8:$D$57)</f>
        <v>58</v>
      </c>
      <c r="BC83" s="54"/>
      <c r="BD83" s="54"/>
      <c r="BE83" s="54">
        <f t="shared" si="1"/>
        <v>1</v>
      </c>
      <c r="BF83" s="54"/>
      <c r="BG83" s="54"/>
      <c r="BH83" s="54">
        <f>LOOKUP(BE83,標準報酬等級表!$B$11:$B$42,標準報酬等級表!$D$11:$D$42)</f>
        <v>88</v>
      </c>
      <c r="BI83" s="54"/>
      <c r="BJ83" s="54"/>
      <c r="BK83" s="54">
        <f t="shared" si="2"/>
        <v>1</v>
      </c>
      <c r="BL83" s="54"/>
      <c r="BM83" s="54"/>
      <c r="BN83" s="54"/>
      <c r="BO83" s="54">
        <f>LOOKUP(BK83,標準報酬等級表!$B$11:$B$42,標準報酬等級表!$D$11:$D$42)</f>
        <v>88</v>
      </c>
      <c r="BP83" s="54"/>
      <c r="BQ83" s="54"/>
      <c r="BR83" s="54"/>
      <c r="BS83" s="49"/>
      <c r="BT83" s="49"/>
      <c r="BU83" s="49"/>
      <c r="BV83" s="49"/>
      <c r="BW83" s="49"/>
      <c r="BX83" s="49"/>
      <c r="BY83" s="49"/>
      <c r="BZ83" s="49"/>
      <c r="CA83" s="49"/>
      <c r="CB83" s="49"/>
      <c r="CC83" s="55"/>
      <c r="CD83" s="55"/>
      <c r="CE83" s="55"/>
      <c r="CF83" s="55"/>
      <c r="CG83" s="55"/>
      <c r="CH83" s="55"/>
    </row>
    <row r="84" spans="2:86" ht="21.75" customHeight="1" x14ac:dyDescent="0.15">
      <c r="B84" s="55"/>
      <c r="C84" s="55"/>
      <c r="D84" s="55"/>
      <c r="E84" s="55"/>
      <c r="F84" s="55"/>
      <c r="G84" s="55"/>
      <c r="H84" s="55"/>
      <c r="I84" s="55"/>
      <c r="J84" s="55"/>
      <c r="K84" s="55"/>
      <c r="L84" s="55"/>
      <c r="M84" s="55"/>
      <c r="N84" s="55"/>
      <c r="O84" s="55"/>
      <c r="P84" s="55"/>
      <c r="Q84" s="55"/>
      <c r="R84" s="55"/>
      <c r="S84" s="55"/>
      <c r="T84" s="55"/>
      <c r="U84" s="49"/>
      <c r="V84" s="49"/>
      <c r="W84" s="49"/>
      <c r="X84" s="49"/>
      <c r="Y84" s="49"/>
      <c r="Z84" s="49"/>
      <c r="AA84" s="49"/>
      <c r="AB84" s="49"/>
      <c r="AC84" s="49"/>
      <c r="AD84" s="49"/>
      <c r="AE84" s="49"/>
      <c r="AF84" s="49"/>
      <c r="AG84" s="55"/>
      <c r="AH84" s="55"/>
      <c r="AI84" s="55"/>
      <c r="AJ84" s="55"/>
      <c r="AK84" s="55"/>
      <c r="AL84" s="55"/>
      <c r="AM84" s="55"/>
      <c r="AN84" s="55"/>
      <c r="AO84" s="55"/>
      <c r="AP84" s="55"/>
      <c r="AQ84" s="55"/>
      <c r="AR84" s="55"/>
      <c r="AS84" s="55"/>
      <c r="AT84" s="54">
        <f t="shared" si="0"/>
        <v>0</v>
      </c>
      <c r="AU84" s="54"/>
      <c r="AV84" s="54"/>
      <c r="AW84" s="54"/>
      <c r="AX84" s="54"/>
      <c r="AY84" s="54">
        <f>MATCH(AT84,標準報酬等級表!$F$8:$F$57,1)</f>
        <v>1</v>
      </c>
      <c r="AZ84" s="54"/>
      <c r="BA84" s="54"/>
      <c r="BB84" s="54">
        <f>LOOKUP(AY84,標準報酬等級表!$A$8:$A$57,標準報酬等級表!$D$8:$D$57)</f>
        <v>58</v>
      </c>
      <c r="BC84" s="54"/>
      <c r="BD84" s="54"/>
      <c r="BE84" s="54">
        <f t="shared" si="1"/>
        <v>1</v>
      </c>
      <c r="BF84" s="54"/>
      <c r="BG84" s="54"/>
      <c r="BH84" s="54">
        <f>LOOKUP(BE84,標準報酬等級表!$B$11:$B$42,標準報酬等級表!$D$11:$D$42)</f>
        <v>88</v>
      </c>
      <c r="BI84" s="54"/>
      <c r="BJ84" s="54"/>
      <c r="BK84" s="54">
        <f t="shared" si="2"/>
        <v>1</v>
      </c>
      <c r="BL84" s="54"/>
      <c r="BM84" s="54"/>
      <c r="BN84" s="54"/>
      <c r="BO84" s="54">
        <f>LOOKUP(BK84,標準報酬等級表!$B$11:$B$42,標準報酬等級表!$D$11:$D$42)</f>
        <v>88</v>
      </c>
      <c r="BP84" s="54"/>
      <c r="BQ84" s="54"/>
      <c r="BR84" s="54"/>
      <c r="BS84" s="49"/>
      <c r="BT84" s="49"/>
      <c r="BU84" s="49"/>
      <c r="BV84" s="49"/>
      <c r="BW84" s="49"/>
      <c r="BX84" s="49"/>
      <c r="BY84" s="49"/>
      <c r="BZ84" s="49"/>
      <c r="CA84" s="49"/>
      <c r="CB84" s="49"/>
      <c r="CC84" s="55"/>
      <c r="CD84" s="55"/>
      <c r="CE84" s="55"/>
      <c r="CF84" s="55"/>
      <c r="CG84" s="55"/>
      <c r="CH84" s="55"/>
    </row>
    <row r="85" spans="2:86" ht="21.75" customHeight="1" x14ac:dyDescent="0.15">
      <c r="B85" s="55"/>
      <c r="C85" s="55"/>
      <c r="D85" s="55"/>
      <c r="E85" s="55"/>
      <c r="F85" s="55"/>
      <c r="G85" s="55"/>
      <c r="H85" s="55"/>
      <c r="I85" s="55"/>
      <c r="J85" s="55"/>
      <c r="K85" s="55"/>
      <c r="L85" s="55"/>
      <c r="M85" s="55"/>
      <c r="N85" s="55"/>
      <c r="O85" s="55"/>
      <c r="P85" s="55"/>
      <c r="Q85" s="55"/>
      <c r="R85" s="55"/>
      <c r="S85" s="55"/>
      <c r="T85" s="55"/>
      <c r="U85" s="49"/>
      <c r="V85" s="49"/>
      <c r="W85" s="49"/>
      <c r="X85" s="49"/>
      <c r="Y85" s="49"/>
      <c r="Z85" s="49"/>
      <c r="AA85" s="49"/>
      <c r="AB85" s="49"/>
      <c r="AC85" s="49"/>
      <c r="AD85" s="49"/>
      <c r="AE85" s="49"/>
      <c r="AF85" s="49"/>
      <c r="AG85" s="55"/>
      <c r="AH85" s="55"/>
      <c r="AI85" s="55"/>
      <c r="AJ85" s="55"/>
      <c r="AK85" s="55"/>
      <c r="AL85" s="55"/>
      <c r="AM85" s="55"/>
      <c r="AN85" s="55"/>
      <c r="AO85" s="55"/>
      <c r="AP85" s="55"/>
      <c r="AQ85" s="55"/>
      <c r="AR85" s="55"/>
      <c r="AS85" s="55"/>
      <c r="AT85" s="54">
        <f t="shared" ref="AT85:AT148" si="3">AJ85+AO85</f>
        <v>0</v>
      </c>
      <c r="AU85" s="54"/>
      <c r="AV85" s="54"/>
      <c r="AW85" s="54"/>
      <c r="AX85" s="54"/>
      <c r="AY85" s="54">
        <f>MATCH(AT85,標準報酬等級表!$F$8:$F$57,1)</f>
        <v>1</v>
      </c>
      <c r="AZ85" s="54"/>
      <c r="BA85" s="54"/>
      <c r="BB85" s="54">
        <f>LOOKUP(AY85,標準報酬等級表!$A$8:$A$57,標準報酬等級表!$D$8:$D$57)</f>
        <v>58</v>
      </c>
      <c r="BC85" s="54"/>
      <c r="BD85" s="54"/>
      <c r="BE85" s="54">
        <f t="shared" si="1"/>
        <v>1</v>
      </c>
      <c r="BF85" s="54"/>
      <c r="BG85" s="54"/>
      <c r="BH85" s="54">
        <f>LOOKUP(BE85,標準報酬等級表!$B$11:$B$42,標準報酬等級表!$D$11:$D$42)</f>
        <v>88</v>
      </c>
      <c r="BI85" s="54"/>
      <c r="BJ85" s="54"/>
      <c r="BK85" s="54">
        <f t="shared" si="2"/>
        <v>1</v>
      </c>
      <c r="BL85" s="54"/>
      <c r="BM85" s="54"/>
      <c r="BN85" s="54"/>
      <c r="BO85" s="54">
        <f>LOOKUP(BK85,標準報酬等級表!$B$11:$B$42,標準報酬等級表!$D$11:$D$42)</f>
        <v>88</v>
      </c>
      <c r="BP85" s="54"/>
      <c r="BQ85" s="54"/>
      <c r="BR85" s="54"/>
      <c r="BS85" s="49"/>
      <c r="BT85" s="49"/>
      <c r="BU85" s="49"/>
      <c r="BV85" s="49"/>
      <c r="BW85" s="49"/>
      <c r="BX85" s="49"/>
      <c r="BY85" s="49"/>
      <c r="BZ85" s="49"/>
      <c r="CA85" s="49"/>
      <c r="CB85" s="49"/>
      <c r="CC85" s="55"/>
      <c r="CD85" s="55"/>
      <c r="CE85" s="55"/>
      <c r="CF85" s="55"/>
      <c r="CG85" s="55"/>
      <c r="CH85" s="55"/>
    </row>
    <row r="86" spans="2:86" ht="21.75" customHeight="1" x14ac:dyDescent="0.15">
      <c r="B86" s="55"/>
      <c r="C86" s="55"/>
      <c r="D86" s="55"/>
      <c r="E86" s="55"/>
      <c r="F86" s="55"/>
      <c r="G86" s="55"/>
      <c r="H86" s="55"/>
      <c r="I86" s="55"/>
      <c r="J86" s="55"/>
      <c r="K86" s="55"/>
      <c r="L86" s="55"/>
      <c r="M86" s="55"/>
      <c r="N86" s="55"/>
      <c r="O86" s="55"/>
      <c r="P86" s="55"/>
      <c r="Q86" s="55"/>
      <c r="R86" s="55"/>
      <c r="S86" s="55"/>
      <c r="T86" s="55"/>
      <c r="U86" s="49"/>
      <c r="V86" s="49"/>
      <c r="W86" s="49"/>
      <c r="X86" s="49"/>
      <c r="Y86" s="49"/>
      <c r="Z86" s="49"/>
      <c r="AA86" s="49"/>
      <c r="AB86" s="49"/>
      <c r="AC86" s="49"/>
      <c r="AD86" s="49"/>
      <c r="AE86" s="49"/>
      <c r="AF86" s="49"/>
      <c r="AG86" s="55"/>
      <c r="AH86" s="55"/>
      <c r="AI86" s="55"/>
      <c r="AJ86" s="55"/>
      <c r="AK86" s="55"/>
      <c r="AL86" s="55"/>
      <c r="AM86" s="55"/>
      <c r="AN86" s="55"/>
      <c r="AO86" s="55"/>
      <c r="AP86" s="55"/>
      <c r="AQ86" s="55"/>
      <c r="AR86" s="55"/>
      <c r="AS86" s="55"/>
      <c r="AT86" s="54">
        <f t="shared" si="3"/>
        <v>0</v>
      </c>
      <c r="AU86" s="54"/>
      <c r="AV86" s="54"/>
      <c r="AW86" s="54"/>
      <c r="AX86" s="54"/>
      <c r="AY86" s="54">
        <f>MATCH(AT86,標準報酬等級表!$F$8:$F$57,1)</f>
        <v>1</v>
      </c>
      <c r="AZ86" s="54"/>
      <c r="BA86" s="54"/>
      <c r="BB86" s="54">
        <f>LOOKUP(AY86,標準報酬等級表!$A$8:$A$57,標準報酬等級表!$D$8:$D$57)</f>
        <v>58</v>
      </c>
      <c r="BC86" s="54"/>
      <c r="BD86" s="54"/>
      <c r="BE86" s="54">
        <f t="shared" ref="BE86:BE149" si="4">BK86</f>
        <v>1</v>
      </c>
      <c r="BF86" s="54"/>
      <c r="BG86" s="54"/>
      <c r="BH86" s="54">
        <f>LOOKUP(BE86,標準報酬等級表!$B$11:$B$42,標準報酬等級表!$D$11:$D$42)</f>
        <v>88</v>
      </c>
      <c r="BI86" s="54"/>
      <c r="BJ86" s="54"/>
      <c r="BK86" s="54">
        <f t="shared" ref="BK86:BK149" si="5">IF(AY86&gt;35,32,IF(AY86&lt;4,1,AY86-3))</f>
        <v>1</v>
      </c>
      <c r="BL86" s="54"/>
      <c r="BM86" s="54"/>
      <c r="BN86" s="54"/>
      <c r="BO86" s="54">
        <f>LOOKUP(BK86,標準報酬等級表!$B$11:$B$42,標準報酬等級表!$D$11:$D$42)</f>
        <v>88</v>
      </c>
      <c r="BP86" s="54"/>
      <c r="BQ86" s="54"/>
      <c r="BR86" s="54"/>
      <c r="BS86" s="49"/>
      <c r="BT86" s="49"/>
      <c r="BU86" s="49"/>
      <c r="BV86" s="49"/>
      <c r="BW86" s="49"/>
      <c r="BX86" s="49"/>
      <c r="BY86" s="49"/>
      <c r="BZ86" s="49"/>
      <c r="CA86" s="49"/>
      <c r="CB86" s="49"/>
      <c r="CC86" s="55"/>
      <c r="CD86" s="55"/>
      <c r="CE86" s="55"/>
      <c r="CF86" s="55"/>
      <c r="CG86" s="55"/>
      <c r="CH86" s="55"/>
    </row>
    <row r="87" spans="2:86" ht="21.75" customHeight="1" x14ac:dyDescent="0.15">
      <c r="B87" s="55"/>
      <c r="C87" s="55"/>
      <c r="D87" s="55"/>
      <c r="E87" s="55"/>
      <c r="F87" s="55"/>
      <c r="G87" s="55"/>
      <c r="H87" s="55"/>
      <c r="I87" s="55"/>
      <c r="J87" s="55"/>
      <c r="K87" s="55"/>
      <c r="L87" s="55"/>
      <c r="M87" s="55"/>
      <c r="N87" s="55"/>
      <c r="O87" s="55"/>
      <c r="P87" s="55"/>
      <c r="Q87" s="55"/>
      <c r="R87" s="55"/>
      <c r="S87" s="55"/>
      <c r="T87" s="55"/>
      <c r="U87" s="49"/>
      <c r="V87" s="49"/>
      <c r="W87" s="49"/>
      <c r="X87" s="49"/>
      <c r="Y87" s="49"/>
      <c r="Z87" s="49"/>
      <c r="AA87" s="49"/>
      <c r="AB87" s="49"/>
      <c r="AC87" s="49"/>
      <c r="AD87" s="49"/>
      <c r="AE87" s="49"/>
      <c r="AF87" s="49"/>
      <c r="AG87" s="55"/>
      <c r="AH87" s="55"/>
      <c r="AI87" s="55"/>
      <c r="AJ87" s="55"/>
      <c r="AK87" s="55"/>
      <c r="AL87" s="55"/>
      <c r="AM87" s="55"/>
      <c r="AN87" s="55"/>
      <c r="AO87" s="55"/>
      <c r="AP87" s="55"/>
      <c r="AQ87" s="55"/>
      <c r="AR87" s="55"/>
      <c r="AS87" s="55"/>
      <c r="AT87" s="54">
        <f t="shared" si="3"/>
        <v>0</v>
      </c>
      <c r="AU87" s="54"/>
      <c r="AV87" s="54"/>
      <c r="AW87" s="54"/>
      <c r="AX87" s="54"/>
      <c r="AY87" s="54">
        <f>MATCH(AT87,標準報酬等級表!$F$8:$F$57,1)</f>
        <v>1</v>
      </c>
      <c r="AZ87" s="54"/>
      <c r="BA87" s="54"/>
      <c r="BB87" s="54">
        <f>LOOKUP(AY87,標準報酬等級表!$A$8:$A$57,標準報酬等級表!$D$8:$D$57)</f>
        <v>58</v>
      </c>
      <c r="BC87" s="54"/>
      <c r="BD87" s="54"/>
      <c r="BE87" s="54">
        <f t="shared" si="4"/>
        <v>1</v>
      </c>
      <c r="BF87" s="54"/>
      <c r="BG87" s="54"/>
      <c r="BH87" s="54">
        <f>LOOKUP(BE87,標準報酬等級表!$B$11:$B$42,標準報酬等級表!$D$11:$D$42)</f>
        <v>88</v>
      </c>
      <c r="BI87" s="54"/>
      <c r="BJ87" s="54"/>
      <c r="BK87" s="54">
        <f t="shared" si="5"/>
        <v>1</v>
      </c>
      <c r="BL87" s="54"/>
      <c r="BM87" s="54"/>
      <c r="BN87" s="54"/>
      <c r="BO87" s="54">
        <f>LOOKUP(BK87,標準報酬等級表!$B$11:$B$42,標準報酬等級表!$D$11:$D$42)</f>
        <v>88</v>
      </c>
      <c r="BP87" s="54"/>
      <c r="BQ87" s="54"/>
      <c r="BR87" s="54"/>
      <c r="BS87" s="49"/>
      <c r="BT87" s="49"/>
      <c r="BU87" s="49"/>
      <c r="BV87" s="49"/>
      <c r="BW87" s="49"/>
      <c r="BX87" s="49"/>
      <c r="BY87" s="49"/>
      <c r="BZ87" s="49"/>
      <c r="CA87" s="49"/>
      <c r="CB87" s="49"/>
      <c r="CC87" s="55"/>
      <c r="CD87" s="55"/>
      <c r="CE87" s="55"/>
      <c r="CF87" s="55"/>
      <c r="CG87" s="55"/>
      <c r="CH87" s="55"/>
    </row>
    <row r="88" spans="2:86" ht="21.75" customHeight="1" x14ac:dyDescent="0.15">
      <c r="B88" s="55"/>
      <c r="C88" s="55"/>
      <c r="D88" s="55"/>
      <c r="E88" s="55"/>
      <c r="F88" s="55"/>
      <c r="G88" s="55"/>
      <c r="H88" s="55"/>
      <c r="I88" s="55"/>
      <c r="J88" s="55"/>
      <c r="K88" s="55"/>
      <c r="L88" s="55"/>
      <c r="M88" s="55"/>
      <c r="N88" s="55"/>
      <c r="O88" s="55"/>
      <c r="P88" s="55"/>
      <c r="Q88" s="55"/>
      <c r="R88" s="55"/>
      <c r="S88" s="55"/>
      <c r="T88" s="55"/>
      <c r="U88" s="49"/>
      <c r="V88" s="49"/>
      <c r="W88" s="49"/>
      <c r="X88" s="49"/>
      <c r="Y88" s="49"/>
      <c r="Z88" s="49"/>
      <c r="AA88" s="49"/>
      <c r="AB88" s="49"/>
      <c r="AC88" s="49"/>
      <c r="AD88" s="49"/>
      <c r="AE88" s="49"/>
      <c r="AF88" s="49"/>
      <c r="AG88" s="55"/>
      <c r="AH88" s="55"/>
      <c r="AI88" s="55"/>
      <c r="AJ88" s="55"/>
      <c r="AK88" s="55"/>
      <c r="AL88" s="55"/>
      <c r="AM88" s="55"/>
      <c r="AN88" s="55"/>
      <c r="AO88" s="55"/>
      <c r="AP88" s="55"/>
      <c r="AQ88" s="55"/>
      <c r="AR88" s="55"/>
      <c r="AS88" s="55"/>
      <c r="AT88" s="54">
        <f t="shared" si="3"/>
        <v>0</v>
      </c>
      <c r="AU88" s="54"/>
      <c r="AV88" s="54"/>
      <c r="AW88" s="54"/>
      <c r="AX88" s="54"/>
      <c r="AY88" s="54">
        <f>MATCH(AT88,標準報酬等級表!$F$8:$F$57,1)</f>
        <v>1</v>
      </c>
      <c r="AZ88" s="54"/>
      <c r="BA88" s="54"/>
      <c r="BB88" s="54">
        <f>LOOKUP(AY88,標準報酬等級表!$A$8:$A$57,標準報酬等級表!$D$8:$D$57)</f>
        <v>58</v>
      </c>
      <c r="BC88" s="54"/>
      <c r="BD88" s="54"/>
      <c r="BE88" s="54">
        <f t="shared" si="4"/>
        <v>1</v>
      </c>
      <c r="BF88" s="54"/>
      <c r="BG88" s="54"/>
      <c r="BH88" s="54">
        <f>LOOKUP(BE88,標準報酬等級表!$B$11:$B$42,標準報酬等級表!$D$11:$D$42)</f>
        <v>88</v>
      </c>
      <c r="BI88" s="54"/>
      <c r="BJ88" s="54"/>
      <c r="BK88" s="54">
        <f t="shared" si="5"/>
        <v>1</v>
      </c>
      <c r="BL88" s="54"/>
      <c r="BM88" s="54"/>
      <c r="BN88" s="54"/>
      <c r="BO88" s="54">
        <f>LOOKUP(BK88,標準報酬等級表!$B$11:$B$42,標準報酬等級表!$D$11:$D$42)</f>
        <v>88</v>
      </c>
      <c r="BP88" s="54"/>
      <c r="BQ88" s="54"/>
      <c r="BR88" s="54"/>
      <c r="BS88" s="49"/>
      <c r="BT88" s="49"/>
      <c r="BU88" s="49"/>
      <c r="BV88" s="49"/>
      <c r="BW88" s="49"/>
      <c r="BX88" s="49"/>
      <c r="BY88" s="49"/>
      <c r="BZ88" s="49"/>
      <c r="CA88" s="49"/>
      <c r="CB88" s="49"/>
      <c r="CC88" s="55"/>
      <c r="CD88" s="55"/>
      <c r="CE88" s="55"/>
      <c r="CF88" s="55"/>
      <c r="CG88" s="55"/>
      <c r="CH88" s="55"/>
    </row>
    <row r="89" spans="2:86" ht="21.75" customHeight="1" x14ac:dyDescent="0.15">
      <c r="B89" s="55"/>
      <c r="C89" s="55"/>
      <c r="D89" s="55"/>
      <c r="E89" s="55"/>
      <c r="F89" s="55"/>
      <c r="G89" s="55"/>
      <c r="H89" s="55"/>
      <c r="I89" s="55"/>
      <c r="J89" s="55"/>
      <c r="K89" s="55"/>
      <c r="L89" s="55"/>
      <c r="M89" s="55"/>
      <c r="N89" s="55"/>
      <c r="O89" s="55"/>
      <c r="P89" s="55"/>
      <c r="Q89" s="55"/>
      <c r="R89" s="55"/>
      <c r="S89" s="55"/>
      <c r="T89" s="55"/>
      <c r="U89" s="49"/>
      <c r="V89" s="49"/>
      <c r="W89" s="49"/>
      <c r="X89" s="49"/>
      <c r="Y89" s="49"/>
      <c r="Z89" s="49"/>
      <c r="AA89" s="49"/>
      <c r="AB89" s="49"/>
      <c r="AC89" s="49"/>
      <c r="AD89" s="49"/>
      <c r="AE89" s="49"/>
      <c r="AF89" s="49"/>
      <c r="AG89" s="55"/>
      <c r="AH89" s="55"/>
      <c r="AI89" s="55"/>
      <c r="AJ89" s="55"/>
      <c r="AK89" s="55"/>
      <c r="AL89" s="55"/>
      <c r="AM89" s="55"/>
      <c r="AN89" s="55"/>
      <c r="AO89" s="55"/>
      <c r="AP89" s="55"/>
      <c r="AQ89" s="55"/>
      <c r="AR89" s="55"/>
      <c r="AS89" s="55"/>
      <c r="AT89" s="54">
        <f t="shared" si="3"/>
        <v>0</v>
      </c>
      <c r="AU89" s="54"/>
      <c r="AV89" s="54"/>
      <c r="AW89" s="54"/>
      <c r="AX89" s="54"/>
      <c r="AY89" s="54">
        <f>MATCH(AT89,標準報酬等級表!$F$8:$F$57,1)</f>
        <v>1</v>
      </c>
      <c r="AZ89" s="54"/>
      <c r="BA89" s="54"/>
      <c r="BB89" s="54">
        <f>LOOKUP(AY89,標準報酬等級表!$A$8:$A$57,標準報酬等級表!$D$8:$D$57)</f>
        <v>58</v>
      </c>
      <c r="BC89" s="54"/>
      <c r="BD89" s="54"/>
      <c r="BE89" s="54">
        <f t="shared" si="4"/>
        <v>1</v>
      </c>
      <c r="BF89" s="54"/>
      <c r="BG89" s="54"/>
      <c r="BH89" s="54">
        <f>LOOKUP(BE89,標準報酬等級表!$B$11:$B$42,標準報酬等級表!$D$11:$D$42)</f>
        <v>88</v>
      </c>
      <c r="BI89" s="54"/>
      <c r="BJ89" s="54"/>
      <c r="BK89" s="54">
        <f t="shared" si="5"/>
        <v>1</v>
      </c>
      <c r="BL89" s="54"/>
      <c r="BM89" s="54"/>
      <c r="BN89" s="54"/>
      <c r="BO89" s="54">
        <f>LOOKUP(BK89,標準報酬等級表!$B$11:$B$42,標準報酬等級表!$D$11:$D$42)</f>
        <v>88</v>
      </c>
      <c r="BP89" s="54"/>
      <c r="BQ89" s="54"/>
      <c r="BR89" s="54"/>
      <c r="BS89" s="49"/>
      <c r="BT89" s="49"/>
      <c r="BU89" s="49"/>
      <c r="BV89" s="49"/>
      <c r="BW89" s="49"/>
      <c r="BX89" s="49"/>
      <c r="BY89" s="49"/>
      <c r="BZ89" s="49"/>
      <c r="CA89" s="49"/>
      <c r="CB89" s="49"/>
      <c r="CC89" s="55"/>
      <c r="CD89" s="55"/>
      <c r="CE89" s="55"/>
      <c r="CF89" s="55"/>
      <c r="CG89" s="55"/>
      <c r="CH89" s="55"/>
    </row>
    <row r="90" spans="2:86" ht="21.75" customHeight="1" x14ac:dyDescent="0.15">
      <c r="B90" s="55"/>
      <c r="C90" s="55"/>
      <c r="D90" s="55"/>
      <c r="E90" s="55"/>
      <c r="F90" s="55"/>
      <c r="G90" s="55"/>
      <c r="H90" s="55"/>
      <c r="I90" s="55"/>
      <c r="J90" s="55"/>
      <c r="K90" s="55"/>
      <c r="L90" s="55"/>
      <c r="M90" s="55"/>
      <c r="N90" s="55"/>
      <c r="O90" s="55"/>
      <c r="P90" s="55"/>
      <c r="Q90" s="55"/>
      <c r="R90" s="55"/>
      <c r="S90" s="55"/>
      <c r="T90" s="55"/>
      <c r="U90" s="49"/>
      <c r="V90" s="49"/>
      <c r="W90" s="49"/>
      <c r="X90" s="49"/>
      <c r="Y90" s="49"/>
      <c r="Z90" s="49"/>
      <c r="AA90" s="49"/>
      <c r="AB90" s="49"/>
      <c r="AC90" s="49"/>
      <c r="AD90" s="49"/>
      <c r="AE90" s="49"/>
      <c r="AF90" s="49"/>
      <c r="AG90" s="55"/>
      <c r="AH90" s="55"/>
      <c r="AI90" s="55"/>
      <c r="AJ90" s="55"/>
      <c r="AK90" s="55"/>
      <c r="AL90" s="55"/>
      <c r="AM90" s="55"/>
      <c r="AN90" s="55"/>
      <c r="AO90" s="55"/>
      <c r="AP90" s="55"/>
      <c r="AQ90" s="55"/>
      <c r="AR90" s="55"/>
      <c r="AS90" s="55"/>
      <c r="AT90" s="54">
        <f t="shared" si="3"/>
        <v>0</v>
      </c>
      <c r="AU90" s="54"/>
      <c r="AV90" s="54"/>
      <c r="AW90" s="54"/>
      <c r="AX90" s="54"/>
      <c r="AY90" s="54">
        <f>MATCH(AT90,標準報酬等級表!$F$8:$F$57,1)</f>
        <v>1</v>
      </c>
      <c r="AZ90" s="54"/>
      <c r="BA90" s="54"/>
      <c r="BB90" s="54">
        <f>LOOKUP(AY90,標準報酬等級表!$A$8:$A$57,標準報酬等級表!$D$8:$D$57)</f>
        <v>58</v>
      </c>
      <c r="BC90" s="54"/>
      <c r="BD90" s="54"/>
      <c r="BE90" s="54">
        <f t="shared" si="4"/>
        <v>1</v>
      </c>
      <c r="BF90" s="54"/>
      <c r="BG90" s="54"/>
      <c r="BH90" s="54">
        <f>LOOKUP(BE90,標準報酬等級表!$B$11:$B$42,標準報酬等級表!$D$11:$D$42)</f>
        <v>88</v>
      </c>
      <c r="BI90" s="54"/>
      <c r="BJ90" s="54"/>
      <c r="BK90" s="54">
        <f t="shared" si="5"/>
        <v>1</v>
      </c>
      <c r="BL90" s="54"/>
      <c r="BM90" s="54"/>
      <c r="BN90" s="54"/>
      <c r="BO90" s="54">
        <f>LOOKUP(BK90,標準報酬等級表!$B$11:$B$42,標準報酬等級表!$D$11:$D$42)</f>
        <v>88</v>
      </c>
      <c r="BP90" s="54"/>
      <c r="BQ90" s="54"/>
      <c r="BR90" s="54"/>
      <c r="BS90" s="49"/>
      <c r="BT90" s="49"/>
      <c r="BU90" s="49"/>
      <c r="BV90" s="49"/>
      <c r="BW90" s="49"/>
      <c r="BX90" s="49"/>
      <c r="BY90" s="49"/>
      <c r="BZ90" s="49"/>
      <c r="CA90" s="49"/>
      <c r="CB90" s="49"/>
      <c r="CC90" s="55"/>
      <c r="CD90" s="55"/>
      <c r="CE90" s="55"/>
      <c r="CF90" s="55"/>
      <c r="CG90" s="55"/>
      <c r="CH90" s="55"/>
    </row>
    <row r="91" spans="2:86" ht="21.75" customHeight="1" x14ac:dyDescent="0.15">
      <c r="B91" s="55"/>
      <c r="C91" s="55"/>
      <c r="D91" s="55"/>
      <c r="E91" s="55"/>
      <c r="F91" s="55"/>
      <c r="G91" s="55"/>
      <c r="H91" s="55"/>
      <c r="I91" s="55"/>
      <c r="J91" s="55"/>
      <c r="K91" s="55"/>
      <c r="L91" s="55"/>
      <c r="M91" s="55"/>
      <c r="N91" s="55"/>
      <c r="O91" s="55"/>
      <c r="P91" s="55"/>
      <c r="Q91" s="55"/>
      <c r="R91" s="55"/>
      <c r="S91" s="55"/>
      <c r="T91" s="55"/>
      <c r="U91" s="49"/>
      <c r="V91" s="49"/>
      <c r="W91" s="49"/>
      <c r="X91" s="49"/>
      <c r="Y91" s="49"/>
      <c r="Z91" s="49"/>
      <c r="AA91" s="49"/>
      <c r="AB91" s="49"/>
      <c r="AC91" s="49"/>
      <c r="AD91" s="49"/>
      <c r="AE91" s="49"/>
      <c r="AF91" s="49"/>
      <c r="AG91" s="55"/>
      <c r="AH91" s="55"/>
      <c r="AI91" s="55"/>
      <c r="AJ91" s="55"/>
      <c r="AK91" s="55"/>
      <c r="AL91" s="55"/>
      <c r="AM91" s="55"/>
      <c r="AN91" s="55"/>
      <c r="AO91" s="55"/>
      <c r="AP91" s="55"/>
      <c r="AQ91" s="55"/>
      <c r="AR91" s="55"/>
      <c r="AS91" s="55"/>
      <c r="AT91" s="54">
        <f t="shared" si="3"/>
        <v>0</v>
      </c>
      <c r="AU91" s="54"/>
      <c r="AV91" s="54"/>
      <c r="AW91" s="54"/>
      <c r="AX91" s="54"/>
      <c r="AY91" s="54">
        <f>MATCH(AT91,標準報酬等級表!$F$8:$F$57,1)</f>
        <v>1</v>
      </c>
      <c r="AZ91" s="54"/>
      <c r="BA91" s="54"/>
      <c r="BB91" s="54">
        <f>LOOKUP(AY91,標準報酬等級表!$A$8:$A$57,標準報酬等級表!$D$8:$D$57)</f>
        <v>58</v>
      </c>
      <c r="BC91" s="54"/>
      <c r="BD91" s="54"/>
      <c r="BE91" s="54">
        <f t="shared" si="4"/>
        <v>1</v>
      </c>
      <c r="BF91" s="54"/>
      <c r="BG91" s="54"/>
      <c r="BH91" s="54">
        <f>LOOKUP(BE91,標準報酬等級表!$B$11:$B$42,標準報酬等級表!$D$11:$D$42)</f>
        <v>88</v>
      </c>
      <c r="BI91" s="54"/>
      <c r="BJ91" s="54"/>
      <c r="BK91" s="54">
        <f t="shared" si="5"/>
        <v>1</v>
      </c>
      <c r="BL91" s="54"/>
      <c r="BM91" s="54"/>
      <c r="BN91" s="54"/>
      <c r="BO91" s="54">
        <f>LOOKUP(BK91,標準報酬等級表!$B$11:$B$42,標準報酬等級表!$D$11:$D$42)</f>
        <v>88</v>
      </c>
      <c r="BP91" s="54"/>
      <c r="BQ91" s="54"/>
      <c r="BR91" s="54"/>
      <c r="BS91" s="49"/>
      <c r="BT91" s="49"/>
      <c r="BU91" s="49"/>
      <c r="BV91" s="49"/>
      <c r="BW91" s="49"/>
      <c r="BX91" s="49"/>
      <c r="BY91" s="49"/>
      <c r="BZ91" s="49"/>
      <c r="CA91" s="49"/>
      <c r="CB91" s="49"/>
      <c r="CC91" s="55"/>
      <c r="CD91" s="55"/>
      <c r="CE91" s="55"/>
      <c r="CF91" s="55"/>
      <c r="CG91" s="55"/>
      <c r="CH91" s="55"/>
    </row>
    <row r="92" spans="2:86" ht="21.75" customHeight="1" x14ac:dyDescent="0.15">
      <c r="B92" s="55"/>
      <c r="C92" s="55"/>
      <c r="D92" s="55"/>
      <c r="E92" s="55"/>
      <c r="F92" s="55"/>
      <c r="G92" s="55"/>
      <c r="H92" s="55"/>
      <c r="I92" s="55"/>
      <c r="J92" s="55"/>
      <c r="K92" s="55"/>
      <c r="L92" s="55"/>
      <c r="M92" s="55"/>
      <c r="N92" s="55"/>
      <c r="O92" s="55"/>
      <c r="P92" s="55"/>
      <c r="Q92" s="55"/>
      <c r="R92" s="55"/>
      <c r="S92" s="55"/>
      <c r="T92" s="55"/>
      <c r="U92" s="49"/>
      <c r="V92" s="49"/>
      <c r="W92" s="49"/>
      <c r="X92" s="49"/>
      <c r="Y92" s="49"/>
      <c r="Z92" s="49"/>
      <c r="AA92" s="49"/>
      <c r="AB92" s="49"/>
      <c r="AC92" s="49"/>
      <c r="AD92" s="49"/>
      <c r="AE92" s="49"/>
      <c r="AF92" s="49"/>
      <c r="AG92" s="55"/>
      <c r="AH92" s="55"/>
      <c r="AI92" s="55"/>
      <c r="AJ92" s="55"/>
      <c r="AK92" s="55"/>
      <c r="AL92" s="55"/>
      <c r="AM92" s="55"/>
      <c r="AN92" s="55"/>
      <c r="AO92" s="55"/>
      <c r="AP92" s="55"/>
      <c r="AQ92" s="55"/>
      <c r="AR92" s="55"/>
      <c r="AS92" s="55"/>
      <c r="AT92" s="54">
        <f t="shared" si="3"/>
        <v>0</v>
      </c>
      <c r="AU92" s="54"/>
      <c r="AV92" s="54"/>
      <c r="AW92" s="54"/>
      <c r="AX92" s="54"/>
      <c r="AY92" s="54">
        <f>MATCH(AT92,標準報酬等級表!$F$8:$F$57,1)</f>
        <v>1</v>
      </c>
      <c r="AZ92" s="54"/>
      <c r="BA92" s="54"/>
      <c r="BB92" s="54">
        <f>LOOKUP(AY92,標準報酬等級表!$A$8:$A$57,標準報酬等級表!$D$8:$D$57)</f>
        <v>58</v>
      </c>
      <c r="BC92" s="54"/>
      <c r="BD92" s="54"/>
      <c r="BE92" s="54">
        <f t="shared" si="4"/>
        <v>1</v>
      </c>
      <c r="BF92" s="54"/>
      <c r="BG92" s="54"/>
      <c r="BH92" s="54">
        <f>LOOKUP(BE92,標準報酬等級表!$B$11:$B$42,標準報酬等級表!$D$11:$D$42)</f>
        <v>88</v>
      </c>
      <c r="BI92" s="54"/>
      <c r="BJ92" s="54"/>
      <c r="BK92" s="54">
        <f t="shared" si="5"/>
        <v>1</v>
      </c>
      <c r="BL92" s="54"/>
      <c r="BM92" s="54"/>
      <c r="BN92" s="54"/>
      <c r="BO92" s="54">
        <f>LOOKUP(BK92,標準報酬等級表!$B$11:$B$42,標準報酬等級表!$D$11:$D$42)</f>
        <v>88</v>
      </c>
      <c r="BP92" s="54"/>
      <c r="BQ92" s="54"/>
      <c r="BR92" s="54"/>
      <c r="BS92" s="49"/>
      <c r="BT92" s="49"/>
      <c r="BU92" s="49"/>
      <c r="BV92" s="49"/>
      <c r="BW92" s="49"/>
      <c r="BX92" s="49"/>
      <c r="BY92" s="49"/>
      <c r="BZ92" s="49"/>
      <c r="CA92" s="49"/>
      <c r="CB92" s="49"/>
      <c r="CC92" s="55"/>
      <c r="CD92" s="55"/>
      <c r="CE92" s="55"/>
      <c r="CF92" s="55"/>
      <c r="CG92" s="55"/>
      <c r="CH92" s="55"/>
    </row>
    <row r="93" spans="2:86" ht="21.75" customHeight="1" x14ac:dyDescent="0.15">
      <c r="B93" s="55"/>
      <c r="C93" s="55"/>
      <c r="D93" s="55"/>
      <c r="E93" s="55"/>
      <c r="F93" s="55"/>
      <c r="G93" s="55"/>
      <c r="H93" s="55"/>
      <c r="I93" s="55"/>
      <c r="J93" s="55"/>
      <c r="K93" s="55"/>
      <c r="L93" s="55"/>
      <c r="M93" s="55"/>
      <c r="N93" s="55"/>
      <c r="O93" s="55"/>
      <c r="P93" s="55"/>
      <c r="Q93" s="55"/>
      <c r="R93" s="55"/>
      <c r="S93" s="55"/>
      <c r="T93" s="55"/>
      <c r="U93" s="49"/>
      <c r="V93" s="49"/>
      <c r="W93" s="49"/>
      <c r="X93" s="49"/>
      <c r="Y93" s="49"/>
      <c r="Z93" s="49"/>
      <c r="AA93" s="49"/>
      <c r="AB93" s="49"/>
      <c r="AC93" s="49"/>
      <c r="AD93" s="49"/>
      <c r="AE93" s="49"/>
      <c r="AF93" s="49"/>
      <c r="AG93" s="55"/>
      <c r="AH93" s="55"/>
      <c r="AI93" s="55"/>
      <c r="AJ93" s="55"/>
      <c r="AK93" s="55"/>
      <c r="AL93" s="55"/>
      <c r="AM93" s="55"/>
      <c r="AN93" s="55"/>
      <c r="AO93" s="55"/>
      <c r="AP93" s="55"/>
      <c r="AQ93" s="55"/>
      <c r="AR93" s="55"/>
      <c r="AS93" s="55"/>
      <c r="AT93" s="54">
        <f t="shared" si="3"/>
        <v>0</v>
      </c>
      <c r="AU93" s="54"/>
      <c r="AV93" s="54"/>
      <c r="AW93" s="54"/>
      <c r="AX93" s="54"/>
      <c r="AY93" s="54">
        <f>MATCH(AT93,標準報酬等級表!$F$8:$F$57,1)</f>
        <v>1</v>
      </c>
      <c r="AZ93" s="54"/>
      <c r="BA93" s="54"/>
      <c r="BB93" s="54">
        <f>LOOKUP(AY93,標準報酬等級表!$A$8:$A$57,標準報酬等級表!$D$8:$D$57)</f>
        <v>58</v>
      </c>
      <c r="BC93" s="54"/>
      <c r="BD93" s="54"/>
      <c r="BE93" s="54">
        <f t="shared" si="4"/>
        <v>1</v>
      </c>
      <c r="BF93" s="54"/>
      <c r="BG93" s="54"/>
      <c r="BH93" s="54">
        <f>LOOKUP(BE93,標準報酬等級表!$B$11:$B$42,標準報酬等級表!$D$11:$D$42)</f>
        <v>88</v>
      </c>
      <c r="BI93" s="54"/>
      <c r="BJ93" s="54"/>
      <c r="BK93" s="54">
        <f t="shared" si="5"/>
        <v>1</v>
      </c>
      <c r="BL93" s="54"/>
      <c r="BM93" s="54"/>
      <c r="BN93" s="54"/>
      <c r="BO93" s="54">
        <f>LOOKUP(BK93,標準報酬等級表!$B$11:$B$42,標準報酬等級表!$D$11:$D$42)</f>
        <v>88</v>
      </c>
      <c r="BP93" s="54"/>
      <c r="BQ93" s="54"/>
      <c r="BR93" s="54"/>
      <c r="BS93" s="49"/>
      <c r="BT93" s="49"/>
      <c r="BU93" s="49"/>
      <c r="BV93" s="49"/>
      <c r="BW93" s="49"/>
      <c r="BX93" s="49"/>
      <c r="BY93" s="49"/>
      <c r="BZ93" s="49"/>
      <c r="CA93" s="49"/>
      <c r="CB93" s="49"/>
      <c r="CC93" s="55"/>
      <c r="CD93" s="55"/>
      <c r="CE93" s="55"/>
      <c r="CF93" s="55"/>
      <c r="CG93" s="55"/>
      <c r="CH93" s="55"/>
    </row>
    <row r="94" spans="2:86" ht="21.75" customHeight="1" x14ac:dyDescent="0.15">
      <c r="B94" s="55"/>
      <c r="C94" s="55"/>
      <c r="D94" s="55"/>
      <c r="E94" s="55"/>
      <c r="F94" s="55"/>
      <c r="G94" s="55"/>
      <c r="H94" s="55"/>
      <c r="I94" s="55"/>
      <c r="J94" s="55"/>
      <c r="K94" s="55"/>
      <c r="L94" s="55"/>
      <c r="M94" s="55"/>
      <c r="N94" s="55"/>
      <c r="O94" s="55"/>
      <c r="P94" s="55"/>
      <c r="Q94" s="55"/>
      <c r="R94" s="55"/>
      <c r="S94" s="55"/>
      <c r="T94" s="55"/>
      <c r="U94" s="49"/>
      <c r="V94" s="49"/>
      <c r="W94" s="49"/>
      <c r="X94" s="49"/>
      <c r="Y94" s="49"/>
      <c r="Z94" s="49"/>
      <c r="AA94" s="49"/>
      <c r="AB94" s="49"/>
      <c r="AC94" s="49"/>
      <c r="AD94" s="49"/>
      <c r="AE94" s="49"/>
      <c r="AF94" s="49"/>
      <c r="AG94" s="55"/>
      <c r="AH94" s="55"/>
      <c r="AI94" s="55"/>
      <c r="AJ94" s="55"/>
      <c r="AK94" s="55"/>
      <c r="AL94" s="55"/>
      <c r="AM94" s="55"/>
      <c r="AN94" s="55"/>
      <c r="AO94" s="55"/>
      <c r="AP94" s="55"/>
      <c r="AQ94" s="55"/>
      <c r="AR94" s="55"/>
      <c r="AS94" s="55"/>
      <c r="AT94" s="54">
        <f t="shared" si="3"/>
        <v>0</v>
      </c>
      <c r="AU94" s="54"/>
      <c r="AV94" s="54"/>
      <c r="AW94" s="54"/>
      <c r="AX94" s="54"/>
      <c r="AY94" s="54">
        <f>MATCH(AT94,標準報酬等級表!$F$8:$F$57,1)</f>
        <v>1</v>
      </c>
      <c r="AZ94" s="54"/>
      <c r="BA94" s="54"/>
      <c r="BB94" s="54">
        <f>LOOKUP(AY94,標準報酬等級表!$A$8:$A$57,標準報酬等級表!$D$8:$D$57)</f>
        <v>58</v>
      </c>
      <c r="BC94" s="54"/>
      <c r="BD94" s="54"/>
      <c r="BE94" s="54">
        <f t="shared" si="4"/>
        <v>1</v>
      </c>
      <c r="BF94" s="54"/>
      <c r="BG94" s="54"/>
      <c r="BH94" s="54">
        <f>LOOKUP(BE94,標準報酬等級表!$B$11:$B$42,標準報酬等級表!$D$11:$D$42)</f>
        <v>88</v>
      </c>
      <c r="BI94" s="54"/>
      <c r="BJ94" s="54"/>
      <c r="BK94" s="54">
        <f t="shared" si="5"/>
        <v>1</v>
      </c>
      <c r="BL94" s="54"/>
      <c r="BM94" s="54"/>
      <c r="BN94" s="54"/>
      <c r="BO94" s="54">
        <f>LOOKUP(BK94,標準報酬等級表!$B$11:$B$42,標準報酬等級表!$D$11:$D$42)</f>
        <v>88</v>
      </c>
      <c r="BP94" s="54"/>
      <c r="BQ94" s="54"/>
      <c r="BR94" s="54"/>
      <c r="BS94" s="49"/>
      <c r="BT94" s="49"/>
      <c r="BU94" s="49"/>
      <c r="BV94" s="49"/>
      <c r="BW94" s="49"/>
      <c r="BX94" s="49"/>
      <c r="BY94" s="49"/>
      <c r="BZ94" s="49"/>
      <c r="CA94" s="49"/>
      <c r="CB94" s="49"/>
      <c r="CC94" s="55"/>
      <c r="CD94" s="55"/>
      <c r="CE94" s="55"/>
      <c r="CF94" s="55"/>
      <c r="CG94" s="55"/>
      <c r="CH94" s="55"/>
    </row>
    <row r="95" spans="2:86" ht="21.75" customHeight="1" x14ac:dyDescent="0.15">
      <c r="B95" s="55"/>
      <c r="C95" s="55"/>
      <c r="D95" s="55"/>
      <c r="E95" s="55"/>
      <c r="F95" s="55"/>
      <c r="G95" s="55"/>
      <c r="H95" s="55"/>
      <c r="I95" s="55"/>
      <c r="J95" s="55"/>
      <c r="K95" s="55"/>
      <c r="L95" s="55"/>
      <c r="M95" s="55"/>
      <c r="N95" s="55"/>
      <c r="O95" s="55"/>
      <c r="P95" s="55"/>
      <c r="Q95" s="55"/>
      <c r="R95" s="55"/>
      <c r="S95" s="55"/>
      <c r="T95" s="55"/>
      <c r="U95" s="49"/>
      <c r="V95" s="49"/>
      <c r="W95" s="49"/>
      <c r="X95" s="49"/>
      <c r="Y95" s="49"/>
      <c r="Z95" s="49"/>
      <c r="AA95" s="49"/>
      <c r="AB95" s="49"/>
      <c r="AC95" s="49"/>
      <c r="AD95" s="49"/>
      <c r="AE95" s="49"/>
      <c r="AF95" s="49"/>
      <c r="AG95" s="55"/>
      <c r="AH95" s="55"/>
      <c r="AI95" s="55"/>
      <c r="AJ95" s="55"/>
      <c r="AK95" s="55"/>
      <c r="AL95" s="55"/>
      <c r="AM95" s="55"/>
      <c r="AN95" s="55"/>
      <c r="AO95" s="55"/>
      <c r="AP95" s="55"/>
      <c r="AQ95" s="55"/>
      <c r="AR95" s="55"/>
      <c r="AS95" s="55"/>
      <c r="AT95" s="54">
        <f t="shared" si="3"/>
        <v>0</v>
      </c>
      <c r="AU95" s="54"/>
      <c r="AV95" s="54"/>
      <c r="AW95" s="54"/>
      <c r="AX95" s="54"/>
      <c r="AY95" s="54">
        <f>MATCH(AT95,標準報酬等級表!$F$8:$F$57,1)</f>
        <v>1</v>
      </c>
      <c r="AZ95" s="54"/>
      <c r="BA95" s="54"/>
      <c r="BB95" s="54">
        <f>LOOKUP(AY95,標準報酬等級表!$A$8:$A$57,標準報酬等級表!$D$8:$D$57)</f>
        <v>58</v>
      </c>
      <c r="BC95" s="54"/>
      <c r="BD95" s="54"/>
      <c r="BE95" s="54">
        <f t="shared" si="4"/>
        <v>1</v>
      </c>
      <c r="BF95" s="54"/>
      <c r="BG95" s="54"/>
      <c r="BH95" s="54">
        <f>LOOKUP(BE95,標準報酬等級表!$B$11:$B$42,標準報酬等級表!$D$11:$D$42)</f>
        <v>88</v>
      </c>
      <c r="BI95" s="54"/>
      <c r="BJ95" s="54"/>
      <c r="BK95" s="54">
        <f t="shared" si="5"/>
        <v>1</v>
      </c>
      <c r="BL95" s="54"/>
      <c r="BM95" s="54"/>
      <c r="BN95" s="54"/>
      <c r="BO95" s="54">
        <f>LOOKUP(BK95,標準報酬等級表!$B$11:$B$42,標準報酬等級表!$D$11:$D$42)</f>
        <v>88</v>
      </c>
      <c r="BP95" s="54"/>
      <c r="BQ95" s="54"/>
      <c r="BR95" s="54"/>
      <c r="BS95" s="49"/>
      <c r="BT95" s="49"/>
      <c r="BU95" s="49"/>
      <c r="BV95" s="49"/>
      <c r="BW95" s="49"/>
      <c r="BX95" s="49"/>
      <c r="BY95" s="49"/>
      <c r="BZ95" s="49"/>
      <c r="CA95" s="49"/>
      <c r="CB95" s="49"/>
      <c r="CC95" s="55"/>
      <c r="CD95" s="55"/>
      <c r="CE95" s="55"/>
      <c r="CF95" s="55"/>
      <c r="CG95" s="55"/>
      <c r="CH95" s="55"/>
    </row>
    <row r="96" spans="2:86" ht="21.75" customHeight="1" x14ac:dyDescent="0.15">
      <c r="B96" s="55"/>
      <c r="C96" s="55"/>
      <c r="D96" s="55"/>
      <c r="E96" s="55"/>
      <c r="F96" s="55"/>
      <c r="G96" s="55"/>
      <c r="H96" s="55"/>
      <c r="I96" s="55"/>
      <c r="J96" s="55"/>
      <c r="K96" s="55"/>
      <c r="L96" s="55"/>
      <c r="M96" s="55"/>
      <c r="N96" s="55"/>
      <c r="O96" s="55"/>
      <c r="P96" s="55"/>
      <c r="Q96" s="55"/>
      <c r="R96" s="55"/>
      <c r="S96" s="55"/>
      <c r="T96" s="55"/>
      <c r="U96" s="49"/>
      <c r="V96" s="49"/>
      <c r="W96" s="49"/>
      <c r="X96" s="49"/>
      <c r="Y96" s="49"/>
      <c r="Z96" s="49"/>
      <c r="AA96" s="49"/>
      <c r="AB96" s="49"/>
      <c r="AC96" s="49"/>
      <c r="AD96" s="49"/>
      <c r="AE96" s="49"/>
      <c r="AF96" s="49"/>
      <c r="AG96" s="55"/>
      <c r="AH96" s="55"/>
      <c r="AI96" s="55"/>
      <c r="AJ96" s="55"/>
      <c r="AK96" s="55"/>
      <c r="AL96" s="55"/>
      <c r="AM96" s="55"/>
      <c r="AN96" s="55"/>
      <c r="AO96" s="55"/>
      <c r="AP96" s="55"/>
      <c r="AQ96" s="55"/>
      <c r="AR96" s="55"/>
      <c r="AS96" s="55"/>
      <c r="AT96" s="54">
        <f t="shared" si="3"/>
        <v>0</v>
      </c>
      <c r="AU96" s="54"/>
      <c r="AV96" s="54"/>
      <c r="AW96" s="54"/>
      <c r="AX96" s="54"/>
      <c r="AY96" s="54">
        <f>MATCH(AT96,標準報酬等級表!$F$8:$F$57,1)</f>
        <v>1</v>
      </c>
      <c r="AZ96" s="54"/>
      <c r="BA96" s="54"/>
      <c r="BB96" s="54">
        <f>LOOKUP(AY96,標準報酬等級表!$A$8:$A$57,標準報酬等級表!$D$8:$D$57)</f>
        <v>58</v>
      </c>
      <c r="BC96" s="54"/>
      <c r="BD96" s="54"/>
      <c r="BE96" s="54">
        <f t="shared" si="4"/>
        <v>1</v>
      </c>
      <c r="BF96" s="54"/>
      <c r="BG96" s="54"/>
      <c r="BH96" s="54">
        <f>LOOKUP(BE96,標準報酬等級表!$B$11:$B$42,標準報酬等級表!$D$11:$D$42)</f>
        <v>88</v>
      </c>
      <c r="BI96" s="54"/>
      <c r="BJ96" s="54"/>
      <c r="BK96" s="54">
        <f t="shared" si="5"/>
        <v>1</v>
      </c>
      <c r="BL96" s="54"/>
      <c r="BM96" s="54"/>
      <c r="BN96" s="54"/>
      <c r="BO96" s="54">
        <f>LOOKUP(BK96,標準報酬等級表!$B$11:$B$42,標準報酬等級表!$D$11:$D$42)</f>
        <v>88</v>
      </c>
      <c r="BP96" s="54"/>
      <c r="BQ96" s="54"/>
      <c r="BR96" s="54"/>
      <c r="BS96" s="49"/>
      <c r="BT96" s="49"/>
      <c r="BU96" s="49"/>
      <c r="BV96" s="49"/>
      <c r="BW96" s="49"/>
      <c r="BX96" s="49"/>
      <c r="BY96" s="49"/>
      <c r="BZ96" s="49"/>
      <c r="CA96" s="49"/>
      <c r="CB96" s="49"/>
      <c r="CC96" s="55"/>
      <c r="CD96" s="55"/>
      <c r="CE96" s="55"/>
      <c r="CF96" s="55"/>
      <c r="CG96" s="55"/>
      <c r="CH96" s="55"/>
    </row>
    <row r="97" spans="2:86" ht="21.75" customHeight="1" x14ac:dyDescent="0.15">
      <c r="B97" s="55"/>
      <c r="C97" s="55"/>
      <c r="D97" s="55"/>
      <c r="E97" s="55"/>
      <c r="F97" s="55"/>
      <c r="G97" s="55"/>
      <c r="H97" s="55"/>
      <c r="I97" s="55"/>
      <c r="J97" s="55"/>
      <c r="K97" s="55"/>
      <c r="L97" s="55"/>
      <c r="M97" s="55"/>
      <c r="N97" s="55"/>
      <c r="O97" s="55"/>
      <c r="P97" s="55"/>
      <c r="Q97" s="55"/>
      <c r="R97" s="55"/>
      <c r="S97" s="55"/>
      <c r="T97" s="55"/>
      <c r="U97" s="49"/>
      <c r="V97" s="49"/>
      <c r="W97" s="49"/>
      <c r="X97" s="49"/>
      <c r="Y97" s="49"/>
      <c r="Z97" s="49"/>
      <c r="AA97" s="49"/>
      <c r="AB97" s="49"/>
      <c r="AC97" s="49"/>
      <c r="AD97" s="49"/>
      <c r="AE97" s="49"/>
      <c r="AF97" s="49"/>
      <c r="AG97" s="55"/>
      <c r="AH97" s="55"/>
      <c r="AI97" s="55"/>
      <c r="AJ97" s="55"/>
      <c r="AK97" s="55"/>
      <c r="AL97" s="55"/>
      <c r="AM97" s="55"/>
      <c r="AN97" s="55"/>
      <c r="AO97" s="55"/>
      <c r="AP97" s="55"/>
      <c r="AQ97" s="55"/>
      <c r="AR97" s="55"/>
      <c r="AS97" s="55"/>
      <c r="AT97" s="54">
        <f t="shared" si="3"/>
        <v>0</v>
      </c>
      <c r="AU97" s="54"/>
      <c r="AV97" s="54"/>
      <c r="AW97" s="54"/>
      <c r="AX97" s="54"/>
      <c r="AY97" s="54">
        <f>MATCH(AT97,標準報酬等級表!$F$8:$F$57,1)</f>
        <v>1</v>
      </c>
      <c r="AZ97" s="54"/>
      <c r="BA97" s="54"/>
      <c r="BB97" s="54">
        <f>LOOKUP(AY97,標準報酬等級表!$A$8:$A$57,標準報酬等級表!$D$8:$D$57)</f>
        <v>58</v>
      </c>
      <c r="BC97" s="54"/>
      <c r="BD97" s="54"/>
      <c r="BE97" s="54">
        <f t="shared" si="4"/>
        <v>1</v>
      </c>
      <c r="BF97" s="54"/>
      <c r="BG97" s="54"/>
      <c r="BH97" s="54">
        <f>LOOKUP(BE97,標準報酬等級表!$B$11:$B$42,標準報酬等級表!$D$11:$D$42)</f>
        <v>88</v>
      </c>
      <c r="BI97" s="54"/>
      <c r="BJ97" s="54"/>
      <c r="BK97" s="54">
        <f t="shared" si="5"/>
        <v>1</v>
      </c>
      <c r="BL97" s="54"/>
      <c r="BM97" s="54"/>
      <c r="BN97" s="54"/>
      <c r="BO97" s="54">
        <f>LOOKUP(BK97,標準報酬等級表!$B$11:$B$42,標準報酬等級表!$D$11:$D$42)</f>
        <v>88</v>
      </c>
      <c r="BP97" s="54"/>
      <c r="BQ97" s="54"/>
      <c r="BR97" s="54"/>
      <c r="BS97" s="49"/>
      <c r="BT97" s="49"/>
      <c r="BU97" s="49"/>
      <c r="BV97" s="49"/>
      <c r="BW97" s="49"/>
      <c r="BX97" s="49"/>
      <c r="BY97" s="49"/>
      <c r="BZ97" s="49"/>
      <c r="CA97" s="49"/>
      <c r="CB97" s="49"/>
      <c r="CC97" s="55"/>
      <c r="CD97" s="55"/>
      <c r="CE97" s="55"/>
      <c r="CF97" s="55"/>
      <c r="CG97" s="55"/>
      <c r="CH97" s="55"/>
    </row>
    <row r="98" spans="2:86" ht="21.75" customHeight="1" x14ac:dyDescent="0.15">
      <c r="B98" s="55"/>
      <c r="C98" s="55"/>
      <c r="D98" s="55"/>
      <c r="E98" s="55"/>
      <c r="F98" s="55"/>
      <c r="G98" s="55"/>
      <c r="H98" s="55"/>
      <c r="I98" s="55"/>
      <c r="J98" s="55"/>
      <c r="K98" s="55"/>
      <c r="L98" s="55"/>
      <c r="M98" s="55"/>
      <c r="N98" s="55"/>
      <c r="O98" s="55"/>
      <c r="P98" s="55"/>
      <c r="Q98" s="55"/>
      <c r="R98" s="55"/>
      <c r="S98" s="55"/>
      <c r="T98" s="55"/>
      <c r="U98" s="49"/>
      <c r="V98" s="49"/>
      <c r="W98" s="49"/>
      <c r="X98" s="49"/>
      <c r="Y98" s="49"/>
      <c r="Z98" s="49"/>
      <c r="AA98" s="49"/>
      <c r="AB98" s="49"/>
      <c r="AC98" s="49"/>
      <c r="AD98" s="49"/>
      <c r="AE98" s="49"/>
      <c r="AF98" s="49"/>
      <c r="AG98" s="55"/>
      <c r="AH98" s="55"/>
      <c r="AI98" s="55"/>
      <c r="AJ98" s="55"/>
      <c r="AK98" s="55"/>
      <c r="AL98" s="55"/>
      <c r="AM98" s="55"/>
      <c r="AN98" s="55"/>
      <c r="AO98" s="55"/>
      <c r="AP98" s="55"/>
      <c r="AQ98" s="55"/>
      <c r="AR98" s="55"/>
      <c r="AS98" s="55"/>
      <c r="AT98" s="54">
        <f t="shared" si="3"/>
        <v>0</v>
      </c>
      <c r="AU98" s="54"/>
      <c r="AV98" s="54"/>
      <c r="AW98" s="54"/>
      <c r="AX98" s="54"/>
      <c r="AY98" s="54">
        <f>MATCH(AT98,標準報酬等級表!$F$8:$F$57,1)</f>
        <v>1</v>
      </c>
      <c r="AZ98" s="54"/>
      <c r="BA98" s="54"/>
      <c r="BB98" s="54">
        <f>LOOKUP(AY98,標準報酬等級表!$A$8:$A$57,標準報酬等級表!$D$8:$D$57)</f>
        <v>58</v>
      </c>
      <c r="BC98" s="54"/>
      <c r="BD98" s="54"/>
      <c r="BE98" s="54">
        <f t="shared" si="4"/>
        <v>1</v>
      </c>
      <c r="BF98" s="54"/>
      <c r="BG98" s="54"/>
      <c r="BH98" s="54">
        <f>LOOKUP(BE98,標準報酬等級表!$B$11:$B$42,標準報酬等級表!$D$11:$D$42)</f>
        <v>88</v>
      </c>
      <c r="BI98" s="54"/>
      <c r="BJ98" s="54"/>
      <c r="BK98" s="54">
        <f t="shared" si="5"/>
        <v>1</v>
      </c>
      <c r="BL98" s="54"/>
      <c r="BM98" s="54"/>
      <c r="BN98" s="54"/>
      <c r="BO98" s="54">
        <f>LOOKUP(BK98,標準報酬等級表!$B$11:$B$42,標準報酬等級表!$D$11:$D$42)</f>
        <v>88</v>
      </c>
      <c r="BP98" s="54"/>
      <c r="BQ98" s="54"/>
      <c r="BR98" s="54"/>
      <c r="BS98" s="49"/>
      <c r="BT98" s="49"/>
      <c r="BU98" s="49"/>
      <c r="BV98" s="49"/>
      <c r="BW98" s="49"/>
      <c r="BX98" s="49"/>
      <c r="BY98" s="49"/>
      <c r="BZ98" s="49"/>
      <c r="CA98" s="49"/>
      <c r="CB98" s="49"/>
      <c r="CC98" s="55"/>
      <c r="CD98" s="55"/>
      <c r="CE98" s="55"/>
      <c r="CF98" s="55"/>
      <c r="CG98" s="55"/>
      <c r="CH98" s="55"/>
    </row>
    <row r="99" spans="2:86" ht="21.75" customHeight="1" x14ac:dyDescent="0.15">
      <c r="B99" s="55"/>
      <c r="C99" s="55"/>
      <c r="D99" s="55"/>
      <c r="E99" s="55"/>
      <c r="F99" s="55"/>
      <c r="G99" s="55"/>
      <c r="H99" s="55"/>
      <c r="I99" s="55"/>
      <c r="J99" s="55"/>
      <c r="K99" s="55"/>
      <c r="L99" s="55"/>
      <c r="M99" s="55"/>
      <c r="N99" s="55"/>
      <c r="O99" s="55"/>
      <c r="P99" s="55"/>
      <c r="Q99" s="55"/>
      <c r="R99" s="55"/>
      <c r="S99" s="55"/>
      <c r="T99" s="55"/>
      <c r="U99" s="49"/>
      <c r="V99" s="49"/>
      <c r="W99" s="49"/>
      <c r="X99" s="49"/>
      <c r="Y99" s="49"/>
      <c r="Z99" s="49"/>
      <c r="AA99" s="49"/>
      <c r="AB99" s="49"/>
      <c r="AC99" s="49"/>
      <c r="AD99" s="49"/>
      <c r="AE99" s="49"/>
      <c r="AF99" s="49"/>
      <c r="AG99" s="55"/>
      <c r="AH99" s="55"/>
      <c r="AI99" s="55"/>
      <c r="AJ99" s="55"/>
      <c r="AK99" s="55"/>
      <c r="AL99" s="55"/>
      <c r="AM99" s="55"/>
      <c r="AN99" s="55"/>
      <c r="AO99" s="55"/>
      <c r="AP99" s="55"/>
      <c r="AQ99" s="55"/>
      <c r="AR99" s="55"/>
      <c r="AS99" s="55"/>
      <c r="AT99" s="54">
        <f t="shared" si="3"/>
        <v>0</v>
      </c>
      <c r="AU99" s="54"/>
      <c r="AV99" s="54"/>
      <c r="AW99" s="54"/>
      <c r="AX99" s="54"/>
      <c r="AY99" s="54">
        <f>MATCH(AT99,標準報酬等級表!$F$8:$F$57,1)</f>
        <v>1</v>
      </c>
      <c r="AZ99" s="54"/>
      <c r="BA99" s="54"/>
      <c r="BB99" s="54">
        <f>LOOKUP(AY99,標準報酬等級表!$A$8:$A$57,標準報酬等級表!$D$8:$D$57)</f>
        <v>58</v>
      </c>
      <c r="BC99" s="54"/>
      <c r="BD99" s="54"/>
      <c r="BE99" s="54">
        <f t="shared" si="4"/>
        <v>1</v>
      </c>
      <c r="BF99" s="54"/>
      <c r="BG99" s="54"/>
      <c r="BH99" s="54">
        <f>LOOKUP(BE99,標準報酬等級表!$B$11:$B$42,標準報酬等級表!$D$11:$D$42)</f>
        <v>88</v>
      </c>
      <c r="BI99" s="54"/>
      <c r="BJ99" s="54"/>
      <c r="BK99" s="54">
        <f t="shared" si="5"/>
        <v>1</v>
      </c>
      <c r="BL99" s="54"/>
      <c r="BM99" s="54"/>
      <c r="BN99" s="54"/>
      <c r="BO99" s="54">
        <f>LOOKUP(BK99,標準報酬等級表!$B$11:$B$42,標準報酬等級表!$D$11:$D$42)</f>
        <v>88</v>
      </c>
      <c r="BP99" s="54"/>
      <c r="BQ99" s="54"/>
      <c r="BR99" s="54"/>
      <c r="BS99" s="49"/>
      <c r="BT99" s="49"/>
      <c r="BU99" s="49"/>
      <c r="BV99" s="49"/>
      <c r="BW99" s="49"/>
      <c r="BX99" s="49"/>
      <c r="BY99" s="49"/>
      <c r="BZ99" s="49"/>
      <c r="CA99" s="49"/>
      <c r="CB99" s="49"/>
      <c r="CC99" s="55"/>
      <c r="CD99" s="55"/>
      <c r="CE99" s="55"/>
      <c r="CF99" s="55"/>
      <c r="CG99" s="55"/>
      <c r="CH99" s="55"/>
    </row>
    <row r="100" spans="2:86" ht="21.75" customHeight="1" x14ac:dyDescent="0.15">
      <c r="B100" s="55"/>
      <c r="C100" s="55"/>
      <c r="D100" s="55"/>
      <c r="E100" s="55"/>
      <c r="F100" s="55"/>
      <c r="G100" s="55"/>
      <c r="H100" s="55"/>
      <c r="I100" s="55"/>
      <c r="J100" s="55"/>
      <c r="K100" s="55"/>
      <c r="L100" s="55"/>
      <c r="M100" s="55"/>
      <c r="N100" s="55"/>
      <c r="O100" s="55"/>
      <c r="P100" s="55"/>
      <c r="Q100" s="55"/>
      <c r="R100" s="55"/>
      <c r="S100" s="55"/>
      <c r="T100" s="55"/>
      <c r="U100" s="49"/>
      <c r="V100" s="49"/>
      <c r="W100" s="49"/>
      <c r="X100" s="49"/>
      <c r="Y100" s="49"/>
      <c r="Z100" s="49"/>
      <c r="AA100" s="49"/>
      <c r="AB100" s="49"/>
      <c r="AC100" s="49"/>
      <c r="AD100" s="49"/>
      <c r="AE100" s="49"/>
      <c r="AF100" s="49"/>
      <c r="AG100" s="55"/>
      <c r="AH100" s="55"/>
      <c r="AI100" s="55"/>
      <c r="AJ100" s="55"/>
      <c r="AK100" s="55"/>
      <c r="AL100" s="55"/>
      <c r="AM100" s="55"/>
      <c r="AN100" s="55"/>
      <c r="AO100" s="55"/>
      <c r="AP100" s="55"/>
      <c r="AQ100" s="55"/>
      <c r="AR100" s="55"/>
      <c r="AS100" s="55"/>
      <c r="AT100" s="54">
        <f t="shared" si="3"/>
        <v>0</v>
      </c>
      <c r="AU100" s="54"/>
      <c r="AV100" s="54"/>
      <c r="AW100" s="54"/>
      <c r="AX100" s="54"/>
      <c r="AY100" s="54">
        <f>MATCH(AT100,標準報酬等級表!$F$8:$F$57,1)</f>
        <v>1</v>
      </c>
      <c r="AZ100" s="54"/>
      <c r="BA100" s="54"/>
      <c r="BB100" s="54">
        <f>LOOKUP(AY100,標準報酬等級表!$A$8:$A$57,標準報酬等級表!$D$8:$D$57)</f>
        <v>58</v>
      </c>
      <c r="BC100" s="54"/>
      <c r="BD100" s="54"/>
      <c r="BE100" s="54">
        <f t="shared" si="4"/>
        <v>1</v>
      </c>
      <c r="BF100" s="54"/>
      <c r="BG100" s="54"/>
      <c r="BH100" s="54">
        <f>LOOKUP(BE100,標準報酬等級表!$B$11:$B$42,標準報酬等級表!$D$11:$D$42)</f>
        <v>88</v>
      </c>
      <c r="BI100" s="54"/>
      <c r="BJ100" s="54"/>
      <c r="BK100" s="54">
        <f t="shared" si="5"/>
        <v>1</v>
      </c>
      <c r="BL100" s="54"/>
      <c r="BM100" s="54"/>
      <c r="BN100" s="54"/>
      <c r="BO100" s="54">
        <f>LOOKUP(BK100,標準報酬等級表!$B$11:$B$42,標準報酬等級表!$D$11:$D$42)</f>
        <v>88</v>
      </c>
      <c r="BP100" s="54"/>
      <c r="BQ100" s="54"/>
      <c r="BR100" s="54"/>
      <c r="BS100" s="49"/>
      <c r="BT100" s="49"/>
      <c r="BU100" s="49"/>
      <c r="BV100" s="49"/>
      <c r="BW100" s="49"/>
      <c r="BX100" s="49"/>
      <c r="BY100" s="49"/>
      <c r="BZ100" s="49"/>
      <c r="CA100" s="49"/>
      <c r="CB100" s="49"/>
      <c r="CC100" s="55"/>
      <c r="CD100" s="55"/>
      <c r="CE100" s="55"/>
      <c r="CF100" s="55"/>
      <c r="CG100" s="55"/>
      <c r="CH100" s="55"/>
    </row>
    <row r="101" spans="2:86" ht="21.75" customHeight="1" x14ac:dyDescent="0.15">
      <c r="B101" s="55"/>
      <c r="C101" s="55"/>
      <c r="D101" s="55"/>
      <c r="E101" s="55"/>
      <c r="F101" s="55"/>
      <c r="G101" s="55"/>
      <c r="H101" s="55"/>
      <c r="I101" s="55"/>
      <c r="J101" s="55"/>
      <c r="K101" s="55"/>
      <c r="L101" s="55"/>
      <c r="M101" s="55"/>
      <c r="N101" s="55"/>
      <c r="O101" s="55"/>
      <c r="P101" s="55"/>
      <c r="Q101" s="55"/>
      <c r="R101" s="55"/>
      <c r="S101" s="55"/>
      <c r="T101" s="55"/>
      <c r="U101" s="49"/>
      <c r="V101" s="49"/>
      <c r="W101" s="49"/>
      <c r="X101" s="49"/>
      <c r="Y101" s="49"/>
      <c r="Z101" s="49"/>
      <c r="AA101" s="49"/>
      <c r="AB101" s="49"/>
      <c r="AC101" s="49"/>
      <c r="AD101" s="49"/>
      <c r="AE101" s="49"/>
      <c r="AF101" s="49"/>
      <c r="AG101" s="55"/>
      <c r="AH101" s="55"/>
      <c r="AI101" s="55"/>
      <c r="AJ101" s="55"/>
      <c r="AK101" s="55"/>
      <c r="AL101" s="55"/>
      <c r="AM101" s="55"/>
      <c r="AN101" s="55"/>
      <c r="AO101" s="55"/>
      <c r="AP101" s="55"/>
      <c r="AQ101" s="55"/>
      <c r="AR101" s="55"/>
      <c r="AS101" s="55"/>
      <c r="AT101" s="54">
        <f t="shared" si="3"/>
        <v>0</v>
      </c>
      <c r="AU101" s="54"/>
      <c r="AV101" s="54"/>
      <c r="AW101" s="54"/>
      <c r="AX101" s="54"/>
      <c r="AY101" s="54">
        <f>MATCH(AT101,標準報酬等級表!$F$8:$F$57,1)</f>
        <v>1</v>
      </c>
      <c r="AZ101" s="54"/>
      <c r="BA101" s="54"/>
      <c r="BB101" s="54">
        <f>LOOKUP(AY101,標準報酬等級表!$A$8:$A$57,標準報酬等級表!$D$8:$D$57)</f>
        <v>58</v>
      </c>
      <c r="BC101" s="54"/>
      <c r="BD101" s="54"/>
      <c r="BE101" s="54">
        <f t="shared" si="4"/>
        <v>1</v>
      </c>
      <c r="BF101" s="54"/>
      <c r="BG101" s="54"/>
      <c r="BH101" s="54">
        <f>LOOKUP(BE101,標準報酬等級表!$B$11:$B$42,標準報酬等級表!$D$11:$D$42)</f>
        <v>88</v>
      </c>
      <c r="BI101" s="54"/>
      <c r="BJ101" s="54"/>
      <c r="BK101" s="54">
        <f t="shared" si="5"/>
        <v>1</v>
      </c>
      <c r="BL101" s="54"/>
      <c r="BM101" s="54"/>
      <c r="BN101" s="54"/>
      <c r="BO101" s="54">
        <f>LOOKUP(BK101,標準報酬等級表!$B$11:$B$42,標準報酬等級表!$D$11:$D$42)</f>
        <v>88</v>
      </c>
      <c r="BP101" s="54"/>
      <c r="BQ101" s="54"/>
      <c r="BR101" s="54"/>
      <c r="BS101" s="49"/>
      <c r="BT101" s="49"/>
      <c r="BU101" s="49"/>
      <c r="BV101" s="49"/>
      <c r="BW101" s="49"/>
      <c r="BX101" s="49"/>
      <c r="BY101" s="49"/>
      <c r="BZ101" s="49"/>
      <c r="CA101" s="49"/>
      <c r="CB101" s="49"/>
      <c r="CC101" s="55"/>
      <c r="CD101" s="55"/>
      <c r="CE101" s="55"/>
      <c r="CF101" s="55"/>
      <c r="CG101" s="55"/>
      <c r="CH101" s="55"/>
    </row>
    <row r="102" spans="2:86" ht="21.75" customHeight="1" x14ac:dyDescent="0.15">
      <c r="B102" s="55"/>
      <c r="C102" s="55"/>
      <c r="D102" s="55"/>
      <c r="E102" s="55"/>
      <c r="F102" s="55"/>
      <c r="G102" s="55"/>
      <c r="H102" s="55"/>
      <c r="I102" s="55"/>
      <c r="J102" s="55"/>
      <c r="K102" s="55"/>
      <c r="L102" s="55"/>
      <c r="M102" s="55"/>
      <c r="N102" s="55"/>
      <c r="O102" s="55"/>
      <c r="P102" s="55"/>
      <c r="Q102" s="55"/>
      <c r="R102" s="55"/>
      <c r="S102" s="55"/>
      <c r="T102" s="55"/>
      <c r="U102" s="49"/>
      <c r="V102" s="49"/>
      <c r="W102" s="49"/>
      <c r="X102" s="49"/>
      <c r="Y102" s="49"/>
      <c r="Z102" s="49"/>
      <c r="AA102" s="49"/>
      <c r="AB102" s="49"/>
      <c r="AC102" s="49"/>
      <c r="AD102" s="49"/>
      <c r="AE102" s="49"/>
      <c r="AF102" s="49"/>
      <c r="AG102" s="55"/>
      <c r="AH102" s="55"/>
      <c r="AI102" s="55"/>
      <c r="AJ102" s="55"/>
      <c r="AK102" s="55"/>
      <c r="AL102" s="55"/>
      <c r="AM102" s="55"/>
      <c r="AN102" s="55"/>
      <c r="AO102" s="55"/>
      <c r="AP102" s="55"/>
      <c r="AQ102" s="55"/>
      <c r="AR102" s="55"/>
      <c r="AS102" s="55"/>
      <c r="AT102" s="54">
        <f t="shared" si="3"/>
        <v>0</v>
      </c>
      <c r="AU102" s="54"/>
      <c r="AV102" s="54"/>
      <c r="AW102" s="54"/>
      <c r="AX102" s="54"/>
      <c r="AY102" s="54">
        <f>MATCH(AT102,標準報酬等級表!$F$8:$F$57,1)</f>
        <v>1</v>
      </c>
      <c r="AZ102" s="54"/>
      <c r="BA102" s="54"/>
      <c r="BB102" s="54">
        <f>LOOKUP(AY102,標準報酬等級表!$A$8:$A$57,標準報酬等級表!$D$8:$D$57)</f>
        <v>58</v>
      </c>
      <c r="BC102" s="54"/>
      <c r="BD102" s="54"/>
      <c r="BE102" s="54">
        <f t="shared" si="4"/>
        <v>1</v>
      </c>
      <c r="BF102" s="54"/>
      <c r="BG102" s="54"/>
      <c r="BH102" s="54">
        <f>LOOKUP(BE102,標準報酬等級表!$B$11:$B$42,標準報酬等級表!$D$11:$D$42)</f>
        <v>88</v>
      </c>
      <c r="BI102" s="54"/>
      <c r="BJ102" s="54"/>
      <c r="BK102" s="54">
        <f t="shared" si="5"/>
        <v>1</v>
      </c>
      <c r="BL102" s="54"/>
      <c r="BM102" s="54"/>
      <c r="BN102" s="54"/>
      <c r="BO102" s="54">
        <f>LOOKUP(BK102,標準報酬等級表!$B$11:$B$42,標準報酬等級表!$D$11:$D$42)</f>
        <v>88</v>
      </c>
      <c r="BP102" s="54"/>
      <c r="BQ102" s="54"/>
      <c r="BR102" s="54"/>
      <c r="BS102" s="49"/>
      <c r="BT102" s="49"/>
      <c r="BU102" s="49"/>
      <c r="BV102" s="49"/>
      <c r="BW102" s="49"/>
      <c r="BX102" s="49"/>
      <c r="BY102" s="49"/>
      <c r="BZ102" s="49"/>
      <c r="CA102" s="49"/>
      <c r="CB102" s="49"/>
      <c r="CC102" s="55"/>
      <c r="CD102" s="55"/>
      <c r="CE102" s="55"/>
      <c r="CF102" s="55"/>
      <c r="CG102" s="55"/>
      <c r="CH102" s="55"/>
    </row>
    <row r="103" spans="2:86" ht="21.75" customHeight="1" x14ac:dyDescent="0.15">
      <c r="B103" s="55"/>
      <c r="C103" s="55"/>
      <c r="D103" s="55"/>
      <c r="E103" s="55"/>
      <c r="F103" s="55"/>
      <c r="G103" s="55"/>
      <c r="H103" s="55"/>
      <c r="I103" s="55"/>
      <c r="J103" s="55"/>
      <c r="K103" s="55"/>
      <c r="L103" s="55"/>
      <c r="M103" s="55"/>
      <c r="N103" s="55"/>
      <c r="O103" s="55"/>
      <c r="P103" s="55"/>
      <c r="Q103" s="55"/>
      <c r="R103" s="55"/>
      <c r="S103" s="55"/>
      <c r="T103" s="55"/>
      <c r="U103" s="49"/>
      <c r="V103" s="49"/>
      <c r="W103" s="49"/>
      <c r="X103" s="49"/>
      <c r="Y103" s="49"/>
      <c r="Z103" s="49"/>
      <c r="AA103" s="49"/>
      <c r="AB103" s="49"/>
      <c r="AC103" s="49"/>
      <c r="AD103" s="49"/>
      <c r="AE103" s="49"/>
      <c r="AF103" s="49"/>
      <c r="AG103" s="55"/>
      <c r="AH103" s="55"/>
      <c r="AI103" s="55"/>
      <c r="AJ103" s="55"/>
      <c r="AK103" s="55"/>
      <c r="AL103" s="55"/>
      <c r="AM103" s="55"/>
      <c r="AN103" s="55"/>
      <c r="AO103" s="55"/>
      <c r="AP103" s="55"/>
      <c r="AQ103" s="55"/>
      <c r="AR103" s="55"/>
      <c r="AS103" s="55"/>
      <c r="AT103" s="54">
        <f t="shared" si="3"/>
        <v>0</v>
      </c>
      <c r="AU103" s="54"/>
      <c r="AV103" s="54"/>
      <c r="AW103" s="54"/>
      <c r="AX103" s="54"/>
      <c r="AY103" s="54">
        <f>MATCH(AT103,標準報酬等級表!$F$8:$F$57,1)</f>
        <v>1</v>
      </c>
      <c r="AZ103" s="54"/>
      <c r="BA103" s="54"/>
      <c r="BB103" s="54">
        <f>LOOKUP(AY103,標準報酬等級表!$A$8:$A$57,標準報酬等級表!$D$8:$D$57)</f>
        <v>58</v>
      </c>
      <c r="BC103" s="54"/>
      <c r="BD103" s="54"/>
      <c r="BE103" s="54">
        <f t="shared" si="4"/>
        <v>1</v>
      </c>
      <c r="BF103" s="54"/>
      <c r="BG103" s="54"/>
      <c r="BH103" s="54">
        <f>LOOKUP(BE103,標準報酬等級表!$B$11:$B$42,標準報酬等級表!$D$11:$D$42)</f>
        <v>88</v>
      </c>
      <c r="BI103" s="54"/>
      <c r="BJ103" s="54"/>
      <c r="BK103" s="54">
        <f t="shared" si="5"/>
        <v>1</v>
      </c>
      <c r="BL103" s="54"/>
      <c r="BM103" s="54"/>
      <c r="BN103" s="54"/>
      <c r="BO103" s="54">
        <f>LOOKUP(BK103,標準報酬等級表!$B$11:$B$42,標準報酬等級表!$D$11:$D$42)</f>
        <v>88</v>
      </c>
      <c r="BP103" s="54"/>
      <c r="BQ103" s="54"/>
      <c r="BR103" s="54"/>
      <c r="BS103" s="49"/>
      <c r="BT103" s="49"/>
      <c r="BU103" s="49"/>
      <c r="BV103" s="49"/>
      <c r="BW103" s="49"/>
      <c r="BX103" s="49"/>
      <c r="BY103" s="49"/>
      <c r="BZ103" s="49"/>
      <c r="CA103" s="49"/>
      <c r="CB103" s="49"/>
      <c r="CC103" s="55"/>
      <c r="CD103" s="55"/>
      <c r="CE103" s="55"/>
      <c r="CF103" s="55"/>
      <c r="CG103" s="55"/>
      <c r="CH103" s="55"/>
    </row>
    <row r="104" spans="2:86" ht="21.75" customHeight="1" x14ac:dyDescent="0.15">
      <c r="B104" s="55"/>
      <c r="C104" s="55"/>
      <c r="D104" s="55"/>
      <c r="E104" s="55"/>
      <c r="F104" s="55"/>
      <c r="G104" s="55"/>
      <c r="H104" s="55"/>
      <c r="I104" s="55"/>
      <c r="J104" s="55"/>
      <c r="K104" s="55"/>
      <c r="L104" s="55"/>
      <c r="M104" s="55"/>
      <c r="N104" s="55"/>
      <c r="O104" s="55"/>
      <c r="P104" s="55"/>
      <c r="Q104" s="55"/>
      <c r="R104" s="55"/>
      <c r="S104" s="55"/>
      <c r="T104" s="55"/>
      <c r="U104" s="49"/>
      <c r="V104" s="49"/>
      <c r="W104" s="49"/>
      <c r="X104" s="49"/>
      <c r="Y104" s="49"/>
      <c r="Z104" s="49"/>
      <c r="AA104" s="49"/>
      <c r="AB104" s="49"/>
      <c r="AC104" s="49"/>
      <c r="AD104" s="49"/>
      <c r="AE104" s="49"/>
      <c r="AF104" s="49"/>
      <c r="AG104" s="55"/>
      <c r="AH104" s="55"/>
      <c r="AI104" s="55"/>
      <c r="AJ104" s="55"/>
      <c r="AK104" s="55"/>
      <c r="AL104" s="55"/>
      <c r="AM104" s="55"/>
      <c r="AN104" s="55"/>
      <c r="AO104" s="55"/>
      <c r="AP104" s="55"/>
      <c r="AQ104" s="55"/>
      <c r="AR104" s="55"/>
      <c r="AS104" s="55"/>
      <c r="AT104" s="54">
        <f t="shared" si="3"/>
        <v>0</v>
      </c>
      <c r="AU104" s="54"/>
      <c r="AV104" s="54"/>
      <c r="AW104" s="54"/>
      <c r="AX104" s="54"/>
      <c r="AY104" s="54">
        <f>MATCH(AT104,標準報酬等級表!$F$8:$F$57,1)</f>
        <v>1</v>
      </c>
      <c r="AZ104" s="54"/>
      <c r="BA104" s="54"/>
      <c r="BB104" s="54">
        <f>LOOKUP(AY104,標準報酬等級表!$A$8:$A$57,標準報酬等級表!$D$8:$D$57)</f>
        <v>58</v>
      </c>
      <c r="BC104" s="54"/>
      <c r="BD104" s="54"/>
      <c r="BE104" s="54">
        <f t="shared" si="4"/>
        <v>1</v>
      </c>
      <c r="BF104" s="54"/>
      <c r="BG104" s="54"/>
      <c r="BH104" s="54">
        <f>LOOKUP(BE104,標準報酬等級表!$B$11:$B$42,標準報酬等級表!$D$11:$D$42)</f>
        <v>88</v>
      </c>
      <c r="BI104" s="54"/>
      <c r="BJ104" s="54"/>
      <c r="BK104" s="54">
        <f t="shared" si="5"/>
        <v>1</v>
      </c>
      <c r="BL104" s="54"/>
      <c r="BM104" s="54"/>
      <c r="BN104" s="54"/>
      <c r="BO104" s="54">
        <f>LOOKUP(BK104,標準報酬等級表!$B$11:$B$42,標準報酬等級表!$D$11:$D$42)</f>
        <v>88</v>
      </c>
      <c r="BP104" s="54"/>
      <c r="BQ104" s="54"/>
      <c r="BR104" s="54"/>
      <c r="BS104" s="49"/>
      <c r="BT104" s="49"/>
      <c r="BU104" s="49"/>
      <c r="BV104" s="49"/>
      <c r="BW104" s="49"/>
      <c r="BX104" s="49"/>
      <c r="BY104" s="49"/>
      <c r="BZ104" s="49"/>
      <c r="CA104" s="49"/>
      <c r="CB104" s="49"/>
      <c r="CC104" s="55"/>
      <c r="CD104" s="55"/>
      <c r="CE104" s="55"/>
      <c r="CF104" s="55"/>
      <c r="CG104" s="55"/>
      <c r="CH104" s="55"/>
    </row>
    <row r="105" spans="2:86" ht="21.75" customHeight="1" x14ac:dyDescent="0.15">
      <c r="B105" s="55"/>
      <c r="C105" s="55"/>
      <c r="D105" s="55"/>
      <c r="E105" s="55"/>
      <c r="F105" s="55"/>
      <c r="G105" s="55"/>
      <c r="H105" s="55"/>
      <c r="I105" s="55"/>
      <c r="J105" s="55"/>
      <c r="K105" s="55"/>
      <c r="L105" s="55"/>
      <c r="M105" s="55"/>
      <c r="N105" s="55"/>
      <c r="O105" s="55"/>
      <c r="P105" s="55"/>
      <c r="Q105" s="55"/>
      <c r="R105" s="55"/>
      <c r="S105" s="55"/>
      <c r="T105" s="55"/>
      <c r="U105" s="49"/>
      <c r="V105" s="49"/>
      <c r="W105" s="49"/>
      <c r="X105" s="49"/>
      <c r="Y105" s="49"/>
      <c r="Z105" s="49"/>
      <c r="AA105" s="49"/>
      <c r="AB105" s="49"/>
      <c r="AC105" s="49"/>
      <c r="AD105" s="49"/>
      <c r="AE105" s="49"/>
      <c r="AF105" s="49"/>
      <c r="AG105" s="55"/>
      <c r="AH105" s="55"/>
      <c r="AI105" s="55"/>
      <c r="AJ105" s="55"/>
      <c r="AK105" s="55"/>
      <c r="AL105" s="55"/>
      <c r="AM105" s="55"/>
      <c r="AN105" s="55"/>
      <c r="AO105" s="55"/>
      <c r="AP105" s="55"/>
      <c r="AQ105" s="55"/>
      <c r="AR105" s="55"/>
      <c r="AS105" s="55"/>
      <c r="AT105" s="54">
        <f t="shared" si="3"/>
        <v>0</v>
      </c>
      <c r="AU105" s="54"/>
      <c r="AV105" s="54"/>
      <c r="AW105" s="54"/>
      <c r="AX105" s="54"/>
      <c r="AY105" s="54">
        <f>MATCH(AT105,標準報酬等級表!$F$8:$F$57,1)</f>
        <v>1</v>
      </c>
      <c r="AZ105" s="54"/>
      <c r="BA105" s="54"/>
      <c r="BB105" s="54">
        <f>LOOKUP(AY105,標準報酬等級表!$A$8:$A$57,標準報酬等級表!$D$8:$D$57)</f>
        <v>58</v>
      </c>
      <c r="BC105" s="54"/>
      <c r="BD105" s="54"/>
      <c r="BE105" s="54">
        <f t="shared" si="4"/>
        <v>1</v>
      </c>
      <c r="BF105" s="54"/>
      <c r="BG105" s="54"/>
      <c r="BH105" s="54">
        <f>LOOKUP(BE105,標準報酬等級表!$B$11:$B$42,標準報酬等級表!$D$11:$D$42)</f>
        <v>88</v>
      </c>
      <c r="BI105" s="54"/>
      <c r="BJ105" s="54"/>
      <c r="BK105" s="54">
        <f t="shared" si="5"/>
        <v>1</v>
      </c>
      <c r="BL105" s="54"/>
      <c r="BM105" s="54"/>
      <c r="BN105" s="54"/>
      <c r="BO105" s="54">
        <f>LOOKUP(BK105,標準報酬等級表!$B$11:$B$42,標準報酬等級表!$D$11:$D$42)</f>
        <v>88</v>
      </c>
      <c r="BP105" s="54"/>
      <c r="BQ105" s="54"/>
      <c r="BR105" s="54"/>
      <c r="BS105" s="49"/>
      <c r="BT105" s="49"/>
      <c r="BU105" s="49"/>
      <c r="BV105" s="49"/>
      <c r="BW105" s="49"/>
      <c r="BX105" s="49"/>
      <c r="BY105" s="49"/>
      <c r="BZ105" s="49"/>
      <c r="CA105" s="49"/>
      <c r="CB105" s="49"/>
      <c r="CC105" s="55"/>
      <c r="CD105" s="55"/>
      <c r="CE105" s="55"/>
      <c r="CF105" s="55"/>
      <c r="CG105" s="55"/>
      <c r="CH105" s="55"/>
    </row>
    <row r="106" spans="2:86" ht="21.75" customHeight="1" x14ac:dyDescent="0.15">
      <c r="B106" s="55"/>
      <c r="C106" s="55"/>
      <c r="D106" s="55"/>
      <c r="E106" s="55"/>
      <c r="F106" s="55"/>
      <c r="G106" s="55"/>
      <c r="H106" s="55"/>
      <c r="I106" s="55"/>
      <c r="J106" s="55"/>
      <c r="K106" s="55"/>
      <c r="L106" s="55"/>
      <c r="M106" s="55"/>
      <c r="N106" s="55"/>
      <c r="O106" s="55"/>
      <c r="P106" s="55"/>
      <c r="Q106" s="55"/>
      <c r="R106" s="55"/>
      <c r="S106" s="55"/>
      <c r="T106" s="55"/>
      <c r="U106" s="49"/>
      <c r="V106" s="49"/>
      <c r="W106" s="49"/>
      <c r="X106" s="49"/>
      <c r="Y106" s="49"/>
      <c r="Z106" s="49"/>
      <c r="AA106" s="49"/>
      <c r="AB106" s="49"/>
      <c r="AC106" s="49"/>
      <c r="AD106" s="49"/>
      <c r="AE106" s="49"/>
      <c r="AF106" s="49"/>
      <c r="AG106" s="55"/>
      <c r="AH106" s="55"/>
      <c r="AI106" s="55"/>
      <c r="AJ106" s="55"/>
      <c r="AK106" s="55"/>
      <c r="AL106" s="55"/>
      <c r="AM106" s="55"/>
      <c r="AN106" s="55"/>
      <c r="AO106" s="55"/>
      <c r="AP106" s="55"/>
      <c r="AQ106" s="55"/>
      <c r="AR106" s="55"/>
      <c r="AS106" s="55"/>
      <c r="AT106" s="54">
        <f t="shared" si="3"/>
        <v>0</v>
      </c>
      <c r="AU106" s="54"/>
      <c r="AV106" s="54"/>
      <c r="AW106" s="54"/>
      <c r="AX106" s="54"/>
      <c r="AY106" s="54">
        <f>MATCH(AT106,標準報酬等級表!$F$8:$F$57,1)</f>
        <v>1</v>
      </c>
      <c r="AZ106" s="54"/>
      <c r="BA106" s="54"/>
      <c r="BB106" s="54">
        <f>LOOKUP(AY106,標準報酬等級表!$A$8:$A$57,標準報酬等級表!$D$8:$D$57)</f>
        <v>58</v>
      </c>
      <c r="BC106" s="54"/>
      <c r="BD106" s="54"/>
      <c r="BE106" s="54">
        <f t="shared" si="4"/>
        <v>1</v>
      </c>
      <c r="BF106" s="54"/>
      <c r="BG106" s="54"/>
      <c r="BH106" s="54">
        <f>LOOKUP(BE106,標準報酬等級表!$B$11:$B$42,標準報酬等級表!$D$11:$D$42)</f>
        <v>88</v>
      </c>
      <c r="BI106" s="54"/>
      <c r="BJ106" s="54"/>
      <c r="BK106" s="54">
        <f t="shared" si="5"/>
        <v>1</v>
      </c>
      <c r="BL106" s="54"/>
      <c r="BM106" s="54"/>
      <c r="BN106" s="54"/>
      <c r="BO106" s="54">
        <f>LOOKUP(BK106,標準報酬等級表!$B$11:$B$42,標準報酬等級表!$D$11:$D$42)</f>
        <v>88</v>
      </c>
      <c r="BP106" s="54"/>
      <c r="BQ106" s="54"/>
      <c r="BR106" s="54"/>
      <c r="BS106" s="49"/>
      <c r="BT106" s="49"/>
      <c r="BU106" s="49"/>
      <c r="BV106" s="49"/>
      <c r="BW106" s="49"/>
      <c r="BX106" s="49"/>
      <c r="BY106" s="49"/>
      <c r="BZ106" s="49"/>
      <c r="CA106" s="49"/>
      <c r="CB106" s="49"/>
      <c r="CC106" s="55"/>
      <c r="CD106" s="55"/>
      <c r="CE106" s="55"/>
      <c r="CF106" s="55"/>
      <c r="CG106" s="55"/>
      <c r="CH106" s="55"/>
    </row>
    <row r="107" spans="2:86" ht="21.75" customHeight="1" x14ac:dyDescent="0.15">
      <c r="B107" s="55"/>
      <c r="C107" s="55"/>
      <c r="D107" s="55"/>
      <c r="E107" s="55"/>
      <c r="F107" s="55"/>
      <c r="G107" s="55"/>
      <c r="H107" s="55"/>
      <c r="I107" s="55"/>
      <c r="J107" s="55"/>
      <c r="K107" s="55"/>
      <c r="L107" s="55"/>
      <c r="M107" s="55"/>
      <c r="N107" s="55"/>
      <c r="O107" s="55"/>
      <c r="P107" s="55"/>
      <c r="Q107" s="55"/>
      <c r="R107" s="55"/>
      <c r="S107" s="55"/>
      <c r="T107" s="55"/>
      <c r="U107" s="49"/>
      <c r="V107" s="49"/>
      <c r="W107" s="49"/>
      <c r="X107" s="49"/>
      <c r="Y107" s="49"/>
      <c r="Z107" s="49"/>
      <c r="AA107" s="49"/>
      <c r="AB107" s="49"/>
      <c r="AC107" s="49"/>
      <c r="AD107" s="49"/>
      <c r="AE107" s="49"/>
      <c r="AF107" s="49"/>
      <c r="AG107" s="55"/>
      <c r="AH107" s="55"/>
      <c r="AI107" s="55"/>
      <c r="AJ107" s="55"/>
      <c r="AK107" s="55"/>
      <c r="AL107" s="55"/>
      <c r="AM107" s="55"/>
      <c r="AN107" s="55"/>
      <c r="AO107" s="55"/>
      <c r="AP107" s="55"/>
      <c r="AQ107" s="55"/>
      <c r="AR107" s="55"/>
      <c r="AS107" s="55"/>
      <c r="AT107" s="54">
        <f t="shared" si="3"/>
        <v>0</v>
      </c>
      <c r="AU107" s="54"/>
      <c r="AV107" s="54"/>
      <c r="AW107" s="54"/>
      <c r="AX107" s="54"/>
      <c r="AY107" s="54">
        <f>MATCH(AT107,標準報酬等級表!$F$8:$F$57,1)</f>
        <v>1</v>
      </c>
      <c r="AZ107" s="54"/>
      <c r="BA107" s="54"/>
      <c r="BB107" s="54">
        <f>LOOKUP(AY107,標準報酬等級表!$A$8:$A$57,標準報酬等級表!$D$8:$D$57)</f>
        <v>58</v>
      </c>
      <c r="BC107" s="54"/>
      <c r="BD107" s="54"/>
      <c r="BE107" s="54">
        <f t="shared" si="4"/>
        <v>1</v>
      </c>
      <c r="BF107" s="54"/>
      <c r="BG107" s="54"/>
      <c r="BH107" s="54">
        <f>LOOKUP(BE107,標準報酬等級表!$B$11:$B$42,標準報酬等級表!$D$11:$D$42)</f>
        <v>88</v>
      </c>
      <c r="BI107" s="54"/>
      <c r="BJ107" s="54"/>
      <c r="BK107" s="54">
        <f t="shared" si="5"/>
        <v>1</v>
      </c>
      <c r="BL107" s="54"/>
      <c r="BM107" s="54"/>
      <c r="BN107" s="54"/>
      <c r="BO107" s="54">
        <f>LOOKUP(BK107,標準報酬等級表!$B$11:$B$42,標準報酬等級表!$D$11:$D$42)</f>
        <v>88</v>
      </c>
      <c r="BP107" s="54"/>
      <c r="BQ107" s="54"/>
      <c r="BR107" s="54"/>
      <c r="BS107" s="49"/>
      <c r="BT107" s="49"/>
      <c r="BU107" s="49"/>
      <c r="BV107" s="49"/>
      <c r="BW107" s="49"/>
      <c r="BX107" s="49"/>
      <c r="BY107" s="49"/>
      <c r="BZ107" s="49"/>
      <c r="CA107" s="49"/>
      <c r="CB107" s="49"/>
      <c r="CC107" s="55"/>
      <c r="CD107" s="55"/>
      <c r="CE107" s="55"/>
      <c r="CF107" s="55"/>
      <c r="CG107" s="55"/>
      <c r="CH107" s="55"/>
    </row>
    <row r="108" spans="2:86" ht="21.75" customHeight="1" x14ac:dyDescent="0.15">
      <c r="B108" s="55"/>
      <c r="C108" s="55"/>
      <c r="D108" s="55"/>
      <c r="E108" s="55"/>
      <c r="F108" s="55"/>
      <c r="G108" s="55"/>
      <c r="H108" s="55"/>
      <c r="I108" s="55"/>
      <c r="J108" s="55"/>
      <c r="K108" s="55"/>
      <c r="L108" s="55"/>
      <c r="M108" s="55"/>
      <c r="N108" s="55"/>
      <c r="O108" s="55"/>
      <c r="P108" s="55"/>
      <c r="Q108" s="55"/>
      <c r="R108" s="55"/>
      <c r="S108" s="55"/>
      <c r="T108" s="55"/>
      <c r="U108" s="49"/>
      <c r="V108" s="49"/>
      <c r="W108" s="49"/>
      <c r="X108" s="49"/>
      <c r="Y108" s="49"/>
      <c r="Z108" s="49"/>
      <c r="AA108" s="49"/>
      <c r="AB108" s="49"/>
      <c r="AC108" s="49"/>
      <c r="AD108" s="49"/>
      <c r="AE108" s="49"/>
      <c r="AF108" s="49"/>
      <c r="AG108" s="55"/>
      <c r="AH108" s="55"/>
      <c r="AI108" s="55"/>
      <c r="AJ108" s="55"/>
      <c r="AK108" s="55"/>
      <c r="AL108" s="55"/>
      <c r="AM108" s="55"/>
      <c r="AN108" s="55"/>
      <c r="AO108" s="55"/>
      <c r="AP108" s="55"/>
      <c r="AQ108" s="55"/>
      <c r="AR108" s="55"/>
      <c r="AS108" s="55"/>
      <c r="AT108" s="54">
        <f t="shared" si="3"/>
        <v>0</v>
      </c>
      <c r="AU108" s="54"/>
      <c r="AV108" s="54"/>
      <c r="AW108" s="54"/>
      <c r="AX108" s="54"/>
      <c r="AY108" s="54">
        <f>MATCH(AT108,標準報酬等級表!$F$8:$F$57,1)</f>
        <v>1</v>
      </c>
      <c r="AZ108" s="54"/>
      <c r="BA108" s="54"/>
      <c r="BB108" s="54">
        <f>LOOKUP(AY108,標準報酬等級表!$A$8:$A$57,標準報酬等級表!$D$8:$D$57)</f>
        <v>58</v>
      </c>
      <c r="BC108" s="54"/>
      <c r="BD108" s="54"/>
      <c r="BE108" s="54">
        <f t="shared" si="4"/>
        <v>1</v>
      </c>
      <c r="BF108" s="54"/>
      <c r="BG108" s="54"/>
      <c r="BH108" s="54">
        <f>LOOKUP(BE108,標準報酬等級表!$B$11:$B$42,標準報酬等級表!$D$11:$D$42)</f>
        <v>88</v>
      </c>
      <c r="BI108" s="54"/>
      <c r="BJ108" s="54"/>
      <c r="BK108" s="54">
        <f t="shared" si="5"/>
        <v>1</v>
      </c>
      <c r="BL108" s="54"/>
      <c r="BM108" s="54"/>
      <c r="BN108" s="54"/>
      <c r="BO108" s="54">
        <f>LOOKUP(BK108,標準報酬等級表!$B$11:$B$42,標準報酬等級表!$D$11:$D$42)</f>
        <v>88</v>
      </c>
      <c r="BP108" s="54"/>
      <c r="BQ108" s="54"/>
      <c r="BR108" s="54"/>
      <c r="BS108" s="49"/>
      <c r="BT108" s="49"/>
      <c r="BU108" s="49"/>
      <c r="BV108" s="49"/>
      <c r="BW108" s="49"/>
      <c r="BX108" s="49"/>
      <c r="BY108" s="49"/>
      <c r="BZ108" s="49"/>
      <c r="CA108" s="49"/>
      <c r="CB108" s="49"/>
      <c r="CC108" s="55"/>
      <c r="CD108" s="55"/>
      <c r="CE108" s="55"/>
      <c r="CF108" s="55"/>
      <c r="CG108" s="55"/>
      <c r="CH108" s="55"/>
    </row>
    <row r="109" spans="2:86" ht="21.75" customHeight="1" x14ac:dyDescent="0.15">
      <c r="B109" s="55"/>
      <c r="C109" s="55"/>
      <c r="D109" s="55"/>
      <c r="E109" s="55"/>
      <c r="F109" s="55"/>
      <c r="G109" s="55"/>
      <c r="H109" s="55"/>
      <c r="I109" s="55"/>
      <c r="J109" s="55"/>
      <c r="K109" s="55"/>
      <c r="L109" s="55"/>
      <c r="M109" s="55"/>
      <c r="N109" s="55"/>
      <c r="O109" s="55"/>
      <c r="P109" s="55"/>
      <c r="Q109" s="55"/>
      <c r="R109" s="55"/>
      <c r="S109" s="55"/>
      <c r="T109" s="55"/>
      <c r="U109" s="49"/>
      <c r="V109" s="49"/>
      <c r="W109" s="49"/>
      <c r="X109" s="49"/>
      <c r="Y109" s="49"/>
      <c r="Z109" s="49"/>
      <c r="AA109" s="49"/>
      <c r="AB109" s="49"/>
      <c r="AC109" s="49"/>
      <c r="AD109" s="49"/>
      <c r="AE109" s="49"/>
      <c r="AF109" s="49"/>
      <c r="AG109" s="55"/>
      <c r="AH109" s="55"/>
      <c r="AI109" s="55"/>
      <c r="AJ109" s="55"/>
      <c r="AK109" s="55"/>
      <c r="AL109" s="55"/>
      <c r="AM109" s="55"/>
      <c r="AN109" s="55"/>
      <c r="AO109" s="55"/>
      <c r="AP109" s="55"/>
      <c r="AQ109" s="55"/>
      <c r="AR109" s="55"/>
      <c r="AS109" s="55"/>
      <c r="AT109" s="54">
        <f t="shared" si="3"/>
        <v>0</v>
      </c>
      <c r="AU109" s="54"/>
      <c r="AV109" s="54"/>
      <c r="AW109" s="54"/>
      <c r="AX109" s="54"/>
      <c r="AY109" s="54">
        <f>MATCH(AT109,標準報酬等級表!$F$8:$F$57,1)</f>
        <v>1</v>
      </c>
      <c r="AZ109" s="54"/>
      <c r="BA109" s="54"/>
      <c r="BB109" s="54">
        <f>LOOKUP(AY109,標準報酬等級表!$A$8:$A$57,標準報酬等級表!$D$8:$D$57)</f>
        <v>58</v>
      </c>
      <c r="BC109" s="54"/>
      <c r="BD109" s="54"/>
      <c r="BE109" s="54">
        <f t="shared" si="4"/>
        <v>1</v>
      </c>
      <c r="BF109" s="54"/>
      <c r="BG109" s="54"/>
      <c r="BH109" s="54">
        <f>LOOKUP(BE109,標準報酬等級表!$B$11:$B$42,標準報酬等級表!$D$11:$D$42)</f>
        <v>88</v>
      </c>
      <c r="BI109" s="54"/>
      <c r="BJ109" s="54"/>
      <c r="BK109" s="54">
        <f t="shared" si="5"/>
        <v>1</v>
      </c>
      <c r="BL109" s="54"/>
      <c r="BM109" s="54"/>
      <c r="BN109" s="54"/>
      <c r="BO109" s="54">
        <f>LOOKUP(BK109,標準報酬等級表!$B$11:$B$42,標準報酬等級表!$D$11:$D$42)</f>
        <v>88</v>
      </c>
      <c r="BP109" s="54"/>
      <c r="BQ109" s="54"/>
      <c r="BR109" s="54"/>
      <c r="BS109" s="49"/>
      <c r="BT109" s="49"/>
      <c r="BU109" s="49"/>
      <c r="BV109" s="49"/>
      <c r="BW109" s="49"/>
      <c r="BX109" s="49"/>
      <c r="BY109" s="49"/>
      <c r="BZ109" s="49"/>
      <c r="CA109" s="49"/>
      <c r="CB109" s="49"/>
      <c r="CC109" s="55"/>
      <c r="CD109" s="55"/>
      <c r="CE109" s="55"/>
      <c r="CF109" s="55"/>
      <c r="CG109" s="55"/>
      <c r="CH109" s="55"/>
    </row>
    <row r="110" spans="2:86" ht="21.75" customHeight="1" x14ac:dyDescent="0.15">
      <c r="B110" s="55"/>
      <c r="C110" s="55"/>
      <c r="D110" s="55"/>
      <c r="E110" s="55"/>
      <c r="F110" s="55"/>
      <c r="G110" s="55"/>
      <c r="H110" s="55"/>
      <c r="I110" s="55"/>
      <c r="J110" s="55"/>
      <c r="K110" s="55"/>
      <c r="L110" s="55"/>
      <c r="M110" s="55"/>
      <c r="N110" s="55"/>
      <c r="O110" s="55"/>
      <c r="P110" s="55"/>
      <c r="Q110" s="55"/>
      <c r="R110" s="55"/>
      <c r="S110" s="55"/>
      <c r="T110" s="55"/>
      <c r="U110" s="49"/>
      <c r="V110" s="49"/>
      <c r="W110" s="49"/>
      <c r="X110" s="49"/>
      <c r="Y110" s="49"/>
      <c r="Z110" s="49"/>
      <c r="AA110" s="49"/>
      <c r="AB110" s="49"/>
      <c r="AC110" s="49"/>
      <c r="AD110" s="49"/>
      <c r="AE110" s="49"/>
      <c r="AF110" s="49"/>
      <c r="AG110" s="55"/>
      <c r="AH110" s="55"/>
      <c r="AI110" s="55"/>
      <c r="AJ110" s="55"/>
      <c r="AK110" s="55"/>
      <c r="AL110" s="55"/>
      <c r="AM110" s="55"/>
      <c r="AN110" s="55"/>
      <c r="AO110" s="55"/>
      <c r="AP110" s="55"/>
      <c r="AQ110" s="55"/>
      <c r="AR110" s="55"/>
      <c r="AS110" s="55"/>
      <c r="AT110" s="54">
        <f t="shared" si="3"/>
        <v>0</v>
      </c>
      <c r="AU110" s="54"/>
      <c r="AV110" s="54"/>
      <c r="AW110" s="54"/>
      <c r="AX110" s="54"/>
      <c r="AY110" s="54">
        <f>MATCH(AT110,標準報酬等級表!$F$8:$F$57,1)</f>
        <v>1</v>
      </c>
      <c r="AZ110" s="54"/>
      <c r="BA110" s="54"/>
      <c r="BB110" s="54">
        <f>LOOKUP(AY110,標準報酬等級表!$A$8:$A$57,標準報酬等級表!$D$8:$D$57)</f>
        <v>58</v>
      </c>
      <c r="BC110" s="54"/>
      <c r="BD110" s="54"/>
      <c r="BE110" s="54">
        <f t="shared" si="4"/>
        <v>1</v>
      </c>
      <c r="BF110" s="54"/>
      <c r="BG110" s="54"/>
      <c r="BH110" s="54">
        <f>LOOKUP(BE110,標準報酬等級表!$B$11:$B$42,標準報酬等級表!$D$11:$D$42)</f>
        <v>88</v>
      </c>
      <c r="BI110" s="54"/>
      <c r="BJ110" s="54"/>
      <c r="BK110" s="54">
        <f t="shared" si="5"/>
        <v>1</v>
      </c>
      <c r="BL110" s="54"/>
      <c r="BM110" s="54"/>
      <c r="BN110" s="54"/>
      <c r="BO110" s="54">
        <f>LOOKUP(BK110,標準報酬等級表!$B$11:$B$42,標準報酬等級表!$D$11:$D$42)</f>
        <v>88</v>
      </c>
      <c r="BP110" s="54"/>
      <c r="BQ110" s="54"/>
      <c r="BR110" s="54"/>
      <c r="BS110" s="49"/>
      <c r="BT110" s="49"/>
      <c r="BU110" s="49"/>
      <c r="BV110" s="49"/>
      <c r="BW110" s="49"/>
      <c r="BX110" s="49"/>
      <c r="BY110" s="49"/>
      <c r="BZ110" s="49"/>
      <c r="CA110" s="49"/>
      <c r="CB110" s="49"/>
      <c r="CC110" s="55"/>
      <c r="CD110" s="55"/>
      <c r="CE110" s="55"/>
      <c r="CF110" s="55"/>
      <c r="CG110" s="55"/>
      <c r="CH110" s="55"/>
    </row>
    <row r="111" spans="2:86" ht="21.75" customHeight="1" x14ac:dyDescent="0.15">
      <c r="B111" s="55"/>
      <c r="C111" s="55"/>
      <c r="D111" s="55"/>
      <c r="E111" s="55"/>
      <c r="F111" s="55"/>
      <c r="G111" s="55"/>
      <c r="H111" s="55"/>
      <c r="I111" s="55"/>
      <c r="J111" s="55"/>
      <c r="K111" s="55"/>
      <c r="L111" s="55"/>
      <c r="M111" s="55"/>
      <c r="N111" s="55"/>
      <c r="O111" s="55"/>
      <c r="P111" s="55"/>
      <c r="Q111" s="55"/>
      <c r="R111" s="55"/>
      <c r="S111" s="55"/>
      <c r="T111" s="55"/>
      <c r="U111" s="49"/>
      <c r="V111" s="49"/>
      <c r="W111" s="49"/>
      <c r="X111" s="49"/>
      <c r="Y111" s="49"/>
      <c r="Z111" s="49"/>
      <c r="AA111" s="49"/>
      <c r="AB111" s="49"/>
      <c r="AC111" s="49"/>
      <c r="AD111" s="49"/>
      <c r="AE111" s="49"/>
      <c r="AF111" s="49"/>
      <c r="AG111" s="55"/>
      <c r="AH111" s="55"/>
      <c r="AI111" s="55"/>
      <c r="AJ111" s="55"/>
      <c r="AK111" s="55"/>
      <c r="AL111" s="55"/>
      <c r="AM111" s="55"/>
      <c r="AN111" s="55"/>
      <c r="AO111" s="55"/>
      <c r="AP111" s="55"/>
      <c r="AQ111" s="55"/>
      <c r="AR111" s="55"/>
      <c r="AS111" s="55"/>
      <c r="AT111" s="54">
        <f t="shared" si="3"/>
        <v>0</v>
      </c>
      <c r="AU111" s="54"/>
      <c r="AV111" s="54"/>
      <c r="AW111" s="54"/>
      <c r="AX111" s="54"/>
      <c r="AY111" s="54">
        <f>MATCH(AT111,標準報酬等級表!$F$8:$F$57,1)</f>
        <v>1</v>
      </c>
      <c r="AZ111" s="54"/>
      <c r="BA111" s="54"/>
      <c r="BB111" s="54">
        <f>LOOKUP(AY111,標準報酬等級表!$A$8:$A$57,標準報酬等級表!$D$8:$D$57)</f>
        <v>58</v>
      </c>
      <c r="BC111" s="54"/>
      <c r="BD111" s="54"/>
      <c r="BE111" s="54">
        <f t="shared" si="4"/>
        <v>1</v>
      </c>
      <c r="BF111" s="54"/>
      <c r="BG111" s="54"/>
      <c r="BH111" s="54">
        <f>LOOKUP(BE111,標準報酬等級表!$B$11:$B$42,標準報酬等級表!$D$11:$D$42)</f>
        <v>88</v>
      </c>
      <c r="BI111" s="54"/>
      <c r="BJ111" s="54"/>
      <c r="BK111" s="54">
        <f t="shared" si="5"/>
        <v>1</v>
      </c>
      <c r="BL111" s="54"/>
      <c r="BM111" s="54"/>
      <c r="BN111" s="54"/>
      <c r="BO111" s="54">
        <f>LOOKUP(BK111,標準報酬等級表!$B$11:$B$42,標準報酬等級表!$D$11:$D$42)</f>
        <v>88</v>
      </c>
      <c r="BP111" s="54"/>
      <c r="BQ111" s="54"/>
      <c r="BR111" s="54"/>
      <c r="BS111" s="49"/>
      <c r="BT111" s="49"/>
      <c r="BU111" s="49"/>
      <c r="BV111" s="49"/>
      <c r="BW111" s="49"/>
      <c r="BX111" s="49"/>
      <c r="BY111" s="49"/>
      <c r="BZ111" s="49"/>
      <c r="CA111" s="49"/>
      <c r="CB111" s="49"/>
      <c r="CC111" s="55"/>
      <c r="CD111" s="55"/>
      <c r="CE111" s="55"/>
      <c r="CF111" s="55"/>
      <c r="CG111" s="55"/>
      <c r="CH111" s="55"/>
    </row>
    <row r="112" spans="2:86" ht="21.75" customHeight="1" x14ac:dyDescent="0.15">
      <c r="B112" s="55"/>
      <c r="C112" s="55"/>
      <c r="D112" s="55"/>
      <c r="E112" s="55"/>
      <c r="F112" s="55"/>
      <c r="G112" s="55"/>
      <c r="H112" s="55"/>
      <c r="I112" s="55"/>
      <c r="J112" s="55"/>
      <c r="K112" s="55"/>
      <c r="L112" s="55"/>
      <c r="M112" s="55"/>
      <c r="N112" s="55"/>
      <c r="O112" s="55"/>
      <c r="P112" s="55"/>
      <c r="Q112" s="55"/>
      <c r="R112" s="55"/>
      <c r="S112" s="55"/>
      <c r="T112" s="55"/>
      <c r="U112" s="49"/>
      <c r="V112" s="49"/>
      <c r="W112" s="49"/>
      <c r="X112" s="49"/>
      <c r="Y112" s="49"/>
      <c r="Z112" s="49"/>
      <c r="AA112" s="49"/>
      <c r="AB112" s="49"/>
      <c r="AC112" s="49"/>
      <c r="AD112" s="49"/>
      <c r="AE112" s="49"/>
      <c r="AF112" s="49"/>
      <c r="AG112" s="55"/>
      <c r="AH112" s="55"/>
      <c r="AI112" s="55"/>
      <c r="AJ112" s="55"/>
      <c r="AK112" s="55"/>
      <c r="AL112" s="55"/>
      <c r="AM112" s="55"/>
      <c r="AN112" s="55"/>
      <c r="AO112" s="55"/>
      <c r="AP112" s="55"/>
      <c r="AQ112" s="55"/>
      <c r="AR112" s="55"/>
      <c r="AS112" s="55"/>
      <c r="AT112" s="54">
        <f t="shared" si="3"/>
        <v>0</v>
      </c>
      <c r="AU112" s="54"/>
      <c r="AV112" s="54"/>
      <c r="AW112" s="54"/>
      <c r="AX112" s="54"/>
      <c r="AY112" s="54">
        <f>MATCH(AT112,標準報酬等級表!$F$8:$F$57,1)</f>
        <v>1</v>
      </c>
      <c r="AZ112" s="54"/>
      <c r="BA112" s="54"/>
      <c r="BB112" s="54">
        <f>LOOKUP(AY112,標準報酬等級表!$A$8:$A$57,標準報酬等級表!$D$8:$D$57)</f>
        <v>58</v>
      </c>
      <c r="BC112" s="54"/>
      <c r="BD112" s="54"/>
      <c r="BE112" s="54">
        <f t="shared" si="4"/>
        <v>1</v>
      </c>
      <c r="BF112" s="54"/>
      <c r="BG112" s="54"/>
      <c r="BH112" s="54">
        <f>LOOKUP(BE112,標準報酬等級表!$B$11:$B$42,標準報酬等級表!$D$11:$D$42)</f>
        <v>88</v>
      </c>
      <c r="BI112" s="54"/>
      <c r="BJ112" s="54"/>
      <c r="BK112" s="54">
        <f t="shared" si="5"/>
        <v>1</v>
      </c>
      <c r="BL112" s="54"/>
      <c r="BM112" s="54"/>
      <c r="BN112" s="54"/>
      <c r="BO112" s="54">
        <f>LOOKUP(BK112,標準報酬等級表!$B$11:$B$42,標準報酬等級表!$D$11:$D$42)</f>
        <v>88</v>
      </c>
      <c r="BP112" s="54"/>
      <c r="BQ112" s="54"/>
      <c r="BR112" s="54"/>
      <c r="BS112" s="49"/>
      <c r="BT112" s="49"/>
      <c r="BU112" s="49"/>
      <c r="BV112" s="49"/>
      <c r="BW112" s="49"/>
      <c r="BX112" s="49"/>
      <c r="BY112" s="49"/>
      <c r="BZ112" s="49"/>
      <c r="CA112" s="49"/>
      <c r="CB112" s="49"/>
      <c r="CC112" s="55"/>
      <c r="CD112" s="55"/>
      <c r="CE112" s="55"/>
      <c r="CF112" s="55"/>
      <c r="CG112" s="55"/>
      <c r="CH112" s="55"/>
    </row>
    <row r="113" spans="2:86" ht="21.75" customHeight="1" x14ac:dyDescent="0.15">
      <c r="B113" s="55"/>
      <c r="C113" s="55"/>
      <c r="D113" s="55"/>
      <c r="E113" s="55"/>
      <c r="F113" s="55"/>
      <c r="G113" s="55"/>
      <c r="H113" s="55"/>
      <c r="I113" s="55"/>
      <c r="J113" s="55"/>
      <c r="K113" s="55"/>
      <c r="L113" s="55"/>
      <c r="M113" s="55"/>
      <c r="N113" s="55"/>
      <c r="O113" s="55"/>
      <c r="P113" s="55"/>
      <c r="Q113" s="55"/>
      <c r="R113" s="55"/>
      <c r="S113" s="55"/>
      <c r="T113" s="55"/>
      <c r="U113" s="49"/>
      <c r="V113" s="49"/>
      <c r="W113" s="49"/>
      <c r="X113" s="49"/>
      <c r="Y113" s="49"/>
      <c r="Z113" s="49"/>
      <c r="AA113" s="49"/>
      <c r="AB113" s="49"/>
      <c r="AC113" s="49"/>
      <c r="AD113" s="49"/>
      <c r="AE113" s="49"/>
      <c r="AF113" s="49"/>
      <c r="AG113" s="55"/>
      <c r="AH113" s="55"/>
      <c r="AI113" s="55"/>
      <c r="AJ113" s="55"/>
      <c r="AK113" s="55"/>
      <c r="AL113" s="55"/>
      <c r="AM113" s="55"/>
      <c r="AN113" s="55"/>
      <c r="AO113" s="55"/>
      <c r="AP113" s="55"/>
      <c r="AQ113" s="55"/>
      <c r="AR113" s="55"/>
      <c r="AS113" s="55"/>
      <c r="AT113" s="54">
        <f t="shared" si="3"/>
        <v>0</v>
      </c>
      <c r="AU113" s="54"/>
      <c r="AV113" s="54"/>
      <c r="AW113" s="54"/>
      <c r="AX113" s="54"/>
      <c r="AY113" s="54">
        <f>MATCH(AT113,標準報酬等級表!$F$8:$F$57,1)</f>
        <v>1</v>
      </c>
      <c r="AZ113" s="54"/>
      <c r="BA113" s="54"/>
      <c r="BB113" s="54">
        <f>LOOKUP(AY113,標準報酬等級表!$A$8:$A$57,標準報酬等級表!$D$8:$D$57)</f>
        <v>58</v>
      </c>
      <c r="BC113" s="54"/>
      <c r="BD113" s="54"/>
      <c r="BE113" s="54">
        <f t="shared" si="4"/>
        <v>1</v>
      </c>
      <c r="BF113" s="54"/>
      <c r="BG113" s="54"/>
      <c r="BH113" s="54">
        <f>LOOKUP(BE113,標準報酬等級表!$B$11:$B$42,標準報酬等級表!$D$11:$D$42)</f>
        <v>88</v>
      </c>
      <c r="BI113" s="54"/>
      <c r="BJ113" s="54"/>
      <c r="BK113" s="54">
        <f t="shared" si="5"/>
        <v>1</v>
      </c>
      <c r="BL113" s="54"/>
      <c r="BM113" s="54"/>
      <c r="BN113" s="54"/>
      <c r="BO113" s="54">
        <f>LOOKUP(BK113,標準報酬等級表!$B$11:$B$42,標準報酬等級表!$D$11:$D$42)</f>
        <v>88</v>
      </c>
      <c r="BP113" s="54"/>
      <c r="BQ113" s="54"/>
      <c r="BR113" s="54"/>
      <c r="BS113" s="49"/>
      <c r="BT113" s="49"/>
      <c r="BU113" s="49"/>
      <c r="BV113" s="49"/>
      <c r="BW113" s="49"/>
      <c r="BX113" s="49"/>
      <c r="BY113" s="49"/>
      <c r="BZ113" s="49"/>
      <c r="CA113" s="49"/>
      <c r="CB113" s="49"/>
      <c r="CC113" s="55"/>
      <c r="CD113" s="55"/>
      <c r="CE113" s="55"/>
      <c r="CF113" s="55"/>
      <c r="CG113" s="55"/>
      <c r="CH113" s="55"/>
    </row>
    <row r="114" spans="2:86" ht="21.75" customHeight="1" x14ac:dyDescent="0.15">
      <c r="B114" s="55"/>
      <c r="C114" s="55"/>
      <c r="D114" s="55"/>
      <c r="E114" s="55"/>
      <c r="F114" s="55"/>
      <c r="G114" s="55"/>
      <c r="H114" s="55"/>
      <c r="I114" s="55"/>
      <c r="J114" s="55"/>
      <c r="K114" s="55"/>
      <c r="L114" s="55"/>
      <c r="M114" s="55"/>
      <c r="N114" s="55"/>
      <c r="O114" s="55"/>
      <c r="P114" s="55"/>
      <c r="Q114" s="55"/>
      <c r="R114" s="55"/>
      <c r="S114" s="55"/>
      <c r="T114" s="55"/>
      <c r="U114" s="49"/>
      <c r="V114" s="49"/>
      <c r="W114" s="49"/>
      <c r="X114" s="49"/>
      <c r="Y114" s="49"/>
      <c r="Z114" s="49"/>
      <c r="AA114" s="49"/>
      <c r="AB114" s="49"/>
      <c r="AC114" s="49"/>
      <c r="AD114" s="49"/>
      <c r="AE114" s="49"/>
      <c r="AF114" s="49"/>
      <c r="AG114" s="55"/>
      <c r="AH114" s="55"/>
      <c r="AI114" s="55"/>
      <c r="AJ114" s="55"/>
      <c r="AK114" s="55"/>
      <c r="AL114" s="55"/>
      <c r="AM114" s="55"/>
      <c r="AN114" s="55"/>
      <c r="AO114" s="55"/>
      <c r="AP114" s="55"/>
      <c r="AQ114" s="55"/>
      <c r="AR114" s="55"/>
      <c r="AS114" s="55"/>
      <c r="AT114" s="54">
        <f t="shared" si="3"/>
        <v>0</v>
      </c>
      <c r="AU114" s="54"/>
      <c r="AV114" s="54"/>
      <c r="AW114" s="54"/>
      <c r="AX114" s="54"/>
      <c r="AY114" s="54">
        <f>MATCH(AT114,標準報酬等級表!$F$8:$F$57,1)</f>
        <v>1</v>
      </c>
      <c r="AZ114" s="54"/>
      <c r="BA114" s="54"/>
      <c r="BB114" s="54">
        <f>LOOKUP(AY114,標準報酬等級表!$A$8:$A$57,標準報酬等級表!$D$8:$D$57)</f>
        <v>58</v>
      </c>
      <c r="BC114" s="54"/>
      <c r="BD114" s="54"/>
      <c r="BE114" s="54">
        <f t="shared" si="4"/>
        <v>1</v>
      </c>
      <c r="BF114" s="54"/>
      <c r="BG114" s="54"/>
      <c r="BH114" s="54">
        <f>LOOKUP(BE114,標準報酬等級表!$B$11:$B$42,標準報酬等級表!$D$11:$D$42)</f>
        <v>88</v>
      </c>
      <c r="BI114" s="54"/>
      <c r="BJ114" s="54"/>
      <c r="BK114" s="54">
        <f t="shared" si="5"/>
        <v>1</v>
      </c>
      <c r="BL114" s="54"/>
      <c r="BM114" s="54"/>
      <c r="BN114" s="54"/>
      <c r="BO114" s="54">
        <f>LOOKUP(BK114,標準報酬等級表!$B$11:$B$42,標準報酬等級表!$D$11:$D$42)</f>
        <v>88</v>
      </c>
      <c r="BP114" s="54"/>
      <c r="BQ114" s="54"/>
      <c r="BR114" s="54"/>
      <c r="BS114" s="49"/>
      <c r="BT114" s="49"/>
      <c r="BU114" s="49"/>
      <c r="BV114" s="49"/>
      <c r="BW114" s="49"/>
      <c r="BX114" s="49"/>
      <c r="BY114" s="49"/>
      <c r="BZ114" s="49"/>
      <c r="CA114" s="49"/>
      <c r="CB114" s="49"/>
      <c r="CC114" s="55"/>
      <c r="CD114" s="55"/>
      <c r="CE114" s="55"/>
      <c r="CF114" s="55"/>
      <c r="CG114" s="55"/>
      <c r="CH114" s="55"/>
    </row>
    <row r="115" spans="2:86" ht="21.75" customHeight="1" x14ac:dyDescent="0.15">
      <c r="B115" s="55"/>
      <c r="C115" s="55"/>
      <c r="D115" s="55"/>
      <c r="E115" s="55"/>
      <c r="F115" s="55"/>
      <c r="G115" s="55"/>
      <c r="H115" s="55"/>
      <c r="I115" s="55"/>
      <c r="J115" s="55"/>
      <c r="K115" s="55"/>
      <c r="L115" s="55"/>
      <c r="M115" s="55"/>
      <c r="N115" s="55"/>
      <c r="O115" s="55"/>
      <c r="P115" s="55"/>
      <c r="Q115" s="55"/>
      <c r="R115" s="55"/>
      <c r="S115" s="55"/>
      <c r="T115" s="55"/>
      <c r="U115" s="49"/>
      <c r="V115" s="49"/>
      <c r="W115" s="49"/>
      <c r="X115" s="49"/>
      <c r="Y115" s="49"/>
      <c r="Z115" s="49"/>
      <c r="AA115" s="49"/>
      <c r="AB115" s="49"/>
      <c r="AC115" s="49"/>
      <c r="AD115" s="49"/>
      <c r="AE115" s="49"/>
      <c r="AF115" s="49"/>
      <c r="AG115" s="55"/>
      <c r="AH115" s="55"/>
      <c r="AI115" s="55"/>
      <c r="AJ115" s="55"/>
      <c r="AK115" s="55"/>
      <c r="AL115" s="55"/>
      <c r="AM115" s="55"/>
      <c r="AN115" s="55"/>
      <c r="AO115" s="55"/>
      <c r="AP115" s="55"/>
      <c r="AQ115" s="55"/>
      <c r="AR115" s="55"/>
      <c r="AS115" s="55"/>
      <c r="AT115" s="54">
        <f t="shared" si="3"/>
        <v>0</v>
      </c>
      <c r="AU115" s="54"/>
      <c r="AV115" s="54"/>
      <c r="AW115" s="54"/>
      <c r="AX115" s="54"/>
      <c r="AY115" s="54">
        <f>MATCH(AT115,標準報酬等級表!$F$8:$F$57,1)</f>
        <v>1</v>
      </c>
      <c r="AZ115" s="54"/>
      <c r="BA115" s="54"/>
      <c r="BB115" s="54">
        <f>LOOKUP(AY115,標準報酬等級表!$A$8:$A$57,標準報酬等級表!$D$8:$D$57)</f>
        <v>58</v>
      </c>
      <c r="BC115" s="54"/>
      <c r="BD115" s="54"/>
      <c r="BE115" s="54">
        <f t="shared" si="4"/>
        <v>1</v>
      </c>
      <c r="BF115" s="54"/>
      <c r="BG115" s="54"/>
      <c r="BH115" s="54">
        <f>LOOKUP(BE115,標準報酬等級表!$B$11:$B$42,標準報酬等級表!$D$11:$D$42)</f>
        <v>88</v>
      </c>
      <c r="BI115" s="54"/>
      <c r="BJ115" s="54"/>
      <c r="BK115" s="54">
        <f t="shared" si="5"/>
        <v>1</v>
      </c>
      <c r="BL115" s="54"/>
      <c r="BM115" s="54"/>
      <c r="BN115" s="54"/>
      <c r="BO115" s="54">
        <f>LOOKUP(BK115,標準報酬等級表!$B$11:$B$42,標準報酬等級表!$D$11:$D$42)</f>
        <v>88</v>
      </c>
      <c r="BP115" s="54"/>
      <c r="BQ115" s="54"/>
      <c r="BR115" s="54"/>
      <c r="BS115" s="49"/>
      <c r="BT115" s="49"/>
      <c r="BU115" s="49"/>
      <c r="BV115" s="49"/>
      <c r="BW115" s="49"/>
      <c r="BX115" s="49"/>
      <c r="BY115" s="49"/>
      <c r="BZ115" s="49"/>
      <c r="CA115" s="49"/>
      <c r="CB115" s="49"/>
      <c r="CC115" s="55"/>
      <c r="CD115" s="55"/>
      <c r="CE115" s="55"/>
      <c r="CF115" s="55"/>
      <c r="CG115" s="55"/>
      <c r="CH115" s="55"/>
    </row>
    <row r="116" spans="2:86" ht="21.75" customHeight="1" x14ac:dyDescent="0.15">
      <c r="B116" s="55"/>
      <c r="C116" s="55"/>
      <c r="D116" s="55"/>
      <c r="E116" s="55"/>
      <c r="F116" s="55"/>
      <c r="G116" s="55"/>
      <c r="H116" s="55"/>
      <c r="I116" s="55"/>
      <c r="J116" s="55"/>
      <c r="K116" s="55"/>
      <c r="L116" s="55"/>
      <c r="M116" s="55"/>
      <c r="N116" s="55"/>
      <c r="O116" s="55"/>
      <c r="P116" s="55"/>
      <c r="Q116" s="55"/>
      <c r="R116" s="55"/>
      <c r="S116" s="55"/>
      <c r="T116" s="55"/>
      <c r="U116" s="49"/>
      <c r="V116" s="49"/>
      <c r="W116" s="49"/>
      <c r="X116" s="49"/>
      <c r="Y116" s="49"/>
      <c r="Z116" s="49"/>
      <c r="AA116" s="49"/>
      <c r="AB116" s="49"/>
      <c r="AC116" s="49"/>
      <c r="AD116" s="49"/>
      <c r="AE116" s="49"/>
      <c r="AF116" s="49"/>
      <c r="AG116" s="55"/>
      <c r="AH116" s="55"/>
      <c r="AI116" s="55"/>
      <c r="AJ116" s="55"/>
      <c r="AK116" s="55"/>
      <c r="AL116" s="55"/>
      <c r="AM116" s="55"/>
      <c r="AN116" s="55"/>
      <c r="AO116" s="55"/>
      <c r="AP116" s="55"/>
      <c r="AQ116" s="55"/>
      <c r="AR116" s="55"/>
      <c r="AS116" s="55"/>
      <c r="AT116" s="54">
        <f t="shared" si="3"/>
        <v>0</v>
      </c>
      <c r="AU116" s="54"/>
      <c r="AV116" s="54"/>
      <c r="AW116" s="54"/>
      <c r="AX116" s="54"/>
      <c r="AY116" s="54">
        <f>MATCH(AT116,標準報酬等級表!$F$8:$F$57,1)</f>
        <v>1</v>
      </c>
      <c r="AZ116" s="54"/>
      <c r="BA116" s="54"/>
      <c r="BB116" s="54">
        <f>LOOKUP(AY116,標準報酬等級表!$A$8:$A$57,標準報酬等級表!$D$8:$D$57)</f>
        <v>58</v>
      </c>
      <c r="BC116" s="54"/>
      <c r="BD116" s="54"/>
      <c r="BE116" s="54">
        <f t="shared" si="4"/>
        <v>1</v>
      </c>
      <c r="BF116" s="54"/>
      <c r="BG116" s="54"/>
      <c r="BH116" s="54">
        <f>LOOKUP(BE116,標準報酬等級表!$B$11:$B$42,標準報酬等級表!$D$11:$D$42)</f>
        <v>88</v>
      </c>
      <c r="BI116" s="54"/>
      <c r="BJ116" s="54"/>
      <c r="BK116" s="54">
        <f t="shared" si="5"/>
        <v>1</v>
      </c>
      <c r="BL116" s="54"/>
      <c r="BM116" s="54"/>
      <c r="BN116" s="54"/>
      <c r="BO116" s="54">
        <f>LOOKUP(BK116,標準報酬等級表!$B$11:$B$42,標準報酬等級表!$D$11:$D$42)</f>
        <v>88</v>
      </c>
      <c r="BP116" s="54"/>
      <c r="BQ116" s="54"/>
      <c r="BR116" s="54"/>
      <c r="BS116" s="49"/>
      <c r="BT116" s="49"/>
      <c r="BU116" s="49"/>
      <c r="BV116" s="49"/>
      <c r="BW116" s="49"/>
      <c r="BX116" s="49"/>
      <c r="BY116" s="49"/>
      <c r="BZ116" s="49"/>
      <c r="CA116" s="49"/>
      <c r="CB116" s="49"/>
      <c r="CC116" s="55"/>
      <c r="CD116" s="55"/>
      <c r="CE116" s="55"/>
      <c r="CF116" s="55"/>
      <c r="CG116" s="55"/>
      <c r="CH116" s="55"/>
    </row>
    <row r="117" spans="2:86" ht="21.75" customHeight="1" x14ac:dyDescent="0.15">
      <c r="B117" s="55"/>
      <c r="C117" s="55"/>
      <c r="D117" s="55"/>
      <c r="E117" s="55"/>
      <c r="F117" s="55"/>
      <c r="G117" s="55"/>
      <c r="H117" s="55"/>
      <c r="I117" s="55"/>
      <c r="J117" s="55"/>
      <c r="K117" s="55"/>
      <c r="L117" s="55"/>
      <c r="M117" s="55"/>
      <c r="N117" s="55"/>
      <c r="O117" s="55"/>
      <c r="P117" s="55"/>
      <c r="Q117" s="55"/>
      <c r="R117" s="55"/>
      <c r="S117" s="55"/>
      <c r="T117" s="55"/>
      <c r="U117" s="49"/>
      <c r="V117" s="49"/>
      <c r="W117" s="49"/>
      <c r="X117" s="49"/>
      <c r="Y117" s="49"/>
      <c r="Z117" s="49"/>
      <c r="AA117" s="49"/>
      <c r="AB117" s="49"/>
      <c r="AC117" s="49"/>
      <c r="AD117" s="49"/>
      <c r="AE117" s="49"/>
      <c r="AF117" s="49"/>
      <c r="AG117" s="55"/>
      <c r="AH117" s="55"/>
      <c r="AI117" s="55"/>
      <c r="AJ117" s="55"/>
      <c r="AK117" s="55"/>
      <c r="AL117" s="55"/>
      <c r="AM117" s="55"/>
      <c r="AN117" s="55"/>
      <c r="AO117" s="55"/>
      <c r="AP117" s="55"/>
      <c r="AQ117" s="55"/>
      <c r="AR117" s="55"/>
      <c r="AS117" s="55"/>
      <c r="AT117" s="54">
        <f t="shared" si="3"/>
        <v>0</v>
      </c>
      <c r="AU117" s="54"/>
      <c r="AV117" s="54"/>
      <c r="AW117" s="54"/>
      <c r="AX117" s="54"/>
      <c r="AY117" s="54">
        <f>MATCH(AT117,標準報酬等級表!$F$8:$F$57,1)</f>
        <v>1</v>
      </c>
      <c r="AZ117" s="54"/>
      <c r="BA117" s="54"/>
      <c r="BB117" s="54">
        <f>LOOKUP(AY117,標準報酬等級表!$A$8:$A$57,標準報酬等級表!$D$8:$D$57)</f>
        <v>58</v>
      </c>
      <c r="BC117" s="54"/>
      <c r="BD117" s="54"/>
      <c r="BE117" s="54">
        <f t="shared" si="4"/>
        <v>1</v>
      </c>
      <c r="BF117" s="54"/>
      <c r="BG117" s="54"/>
      <c r="BH117" s="54">
        <f>LOOKUP(BE117,標準報酬等級表!$B$11:$B$42,標準報酬等級表!$D$11:$D$42)</f>
        <v>88</v>
      </c>
      <c r="BI117" s="54"/>
      <c r="BJ117" s="54"/>
      <c r="BK117" s="54">
        <f t="shared" si="5"/>
        <v>1</v>
      </c>
      <c r="BL117" s="54"/>
      <c r="BM117" s="54"/>
      <c r="BN117" s="54"/>
      <c r="BO117" s="54">
        <f>LOOKUP(BK117,標準報酬等級表!$B$11:$B$42,標準報酬等級表!$D$11:$D$42)</f>
        <v>88</v>
      </c>
      <c r="BP117" s="54"/>
      <c r="BQ117" s="54"/>
      <c r="BR117" s="54"/>
      <c r="BS117" s="49"/>
      <c r="BT117" s="49"/>
      <c r="BU117" s="49"/>
      <c r="BV117" s="49"/>
      <c r="BW117" s="49"/>
      <c r="BX117" s="49"/>
      <c r="BY117" s="49"/>
      <c r="BZ117" s="49"/>
      <c r="CA117" s="49"/>
      <c r="CB117" s="49"/>
      <c r="CC117" s="55"/>
      <c r="CD117" s="55"/>
      <c r="CE117" s="55"/>
      <c r="CF117" s="55"/>
      <c r="CG117" s="55"/>
      <c r="CH117" s="55"/>
    </row>
    <row r="118" spans="2:86" ht="21.75" customHeight="1" x14ac:dyDescent="0.15">
      <c r="B118" s="55"/>
      <c r="C118" s="55"/>
      <c r="D118" s="55"/>
      <c r="E118" s="55"/>
      <c r="F118" s="55"/>
      <c r="G118" s="55"/>
      <c r="H118" s="55"/>
      <c r="I118" s="55"/>
      <c r="J118" s="55"/>
      <c r="K118" s="55"/>
      <c r="L118" s="55"/>
      <c r="M118" s="55"/>
      <c r="N118" s="55"/>
      <c r="O118" s="55"/>
      <c r="P118" s="55"/>
      <c r="Q118" s="55"/>
      <c r="R118" s="55"/>
      <c r="S118" s="55"/>
      <c r="T118" s="55"/>
      <c r="U118" s="49"/>
      <c r="V118" s="49"/>
      <c r="W118" s="49"/>
      <c r="X118" s="49"/>
      <c r="Y118" s="49"/>
      <c r="Z118" s="49"/>
      <c r="AA118" s="49"/>
      <c r="AB118" s="49"/>
      <c r="AC118" s="49"/>
      <c r="AD118" s="49"/>
      <c r="AE118" s="49"/>
      <c r="AF118" s="49"/>
      <c r="AG118" s="55"/>
      <c r="AH118" s="55"/>
      <c r="AI118" s="55"/>
      <c r="AJ118" s="55"/>
      <c r="AK118" s="55"/>
      <c r="AL118" s="55"/>
      <c r="AM118" s="55"/>
      <c r="AN118" s="55"/>
      <c r="AO118" s="55"/>
      <c r="AP118" s="55"/>
      <c r="AQ118" s="55"/>
      <c r="AR118" s="55"/>
      <c r="AS118" s="55"/>
      <c r="AT118" s="54">
        <f t="shared" si="3"/>
        <v>0</v>
      </c>
      <c r="AU118" s="54"/>
      <c r="AV118" s="54"/>
      <c r="AW118" s="54"/>
      <c r="AX118" s="54"/>
      <c r="AY118" s="54">
        <f>MATCH(AT118,標準報酬等級表!$F$8:$F$57,1)</f>
        <v>1</v>
      </c>
      <c r="AZ118" s="54"/>
      <c r="BA118" s="54"/>
      <c r="BB118" s="54">
        <f>LOOKUP(AY118,標準報酬等級表!$A$8:$A$57,標準報酬等級表!$D$8:$D$57)</f>
        <v>58</v>
      </c>
      <c r="BC118" s="54"/>
      <c r="BD118" s="54"/>
      <c r="BE118" s="54">
        <f t="shared" si="4"/>
        <v>1</v>
      </c>
      <c r="BF118" s="54"/>
      <c r="BG118" s="54"/>
      <c r="BH118" s="54">
        <f>LOOKUP(BE118,標準報酬等級表!$B$11:$B$42,標準報酬等級表!$D$11:$D$42)</f>
        <v>88</v>
      </c>
      <c r="BI118" s="54"/>
      <c r="BJ118" s="54"/>
      <c r="BK118" s="54">
        <f t="shared" si="5"/>
        <v>1</v>
      </c>
      <c r="BL118" s="54"/>
      <c r="BM118" s="54"/>
      <c r="BN118" s="54"/>
      <c r="BO118" s="54">
        <f>LOOKUP(BK118,標準報酬等級表!$B$11:$B$42,標準報酬等級表!$D$11:$D$42)</f>
        <v>88</v>
      </c>
      <c r="BP118" s="54"/>
      <c r="BQ118" s="54"/>
      <c r="BR118" s="54"/>
      <c r="BS118" s="49"/>
      <c r="BT118" s="49"/>
      <c r="BU118" s="49"/>
      <c r="BV118" s="49"/>
      <c r="BW118" s="49"/>
      <c r="BX118" s="49"/>
      <c r="BY118" s="49"/>
      <c r="BZ118" s="49"/>
      <c r="CA118" s="49"/>
      <c r="CB118" s="49"/>
      <c r="CC118" s="55"/>
      <c r="CD118" s="55"/>
      <c r="CE118" s="55"/>
      <c r="CF118" s="55"/>
      <c r="CG118" s="55"/>
      <c r="CH118" s="55"/>
    </row>
    <row r="119" spans="2:86" ht="21.75" customHeight="1" x14ac:dyDescent="0.15">
      <c r="B119" s="55"/>
      <c r="C119" s="55"/>
      <c r="D119" s="55"/>
      <c r="E119" s="55"/>
      <c r="F119" s="55"/>
      <c r="G119" s="55"/>
      <c r="H119" s="55"/>
      <c r="I119" s="55"/>
      <c r="J119" s="55"/>
      <c r="K119" s="55"/>
      <c r="L119" s="55"/>
      <c r="M119" s="55"/>
      <c r="N119" s="55"/>
      <c r="O119" s="55"/>
      <c r="P119" s="55"/>
      <c r="Q119" s="55"/>
      <c r="R119" s="55"/>
      <c r="S119" s="55"/>
      <c r="T119" s="55"/>
      <c r="U119" s="49"/>
      <c r="V119" s="49"/>
      <c r="W119" s="49"/>
      <c r="X119" s="49"/>
      <c r="Y119" s="49"/>
      <c r="Z119" s="49"/>
      <c r="AA119" s="49"/>
      <c r="AB119" s="49"/>
      <c r="AC119" s="49"/>
      <c r="AD119" s="49"/>
      <c r="AE119" s="49"/>
      <c r="AF119" s="49"/>
      <c r="AG119" s="55"/>
      <c r="AH119" s="55"/>
      <c r="AI119" s="55"/>
      <c r="AJ119" s="55"/>
      <c r="AK119" s="55"/>
      <c r="AL119" s="55"/>
      <c r="AM119" s="55"/>
      <c r="AN119" s="55"/>
      <c r="AO119" s="55"/>
      <c r="AP119" s="55"/>
      <c r="AQ119" s="55"/>
      <c r="AR119" s="55"/>
      <c r="AS119" s="55"/>
      <c r="AT119" s="54">
        <f t="shared" si="3"/>
        <v>0</v>
      </c>
      <c r="AU119" s="54"/>
      <c r="AV119" s="54"/>
      <c r="AW119" s="54"/>
      <c r="AX119" s="54"/>
      <c r="AY119" s="54">
        <f>MATCH(AT119,標準報酬等級表!$F$8:$F$57,1)</f>
        <v>1</v>
      </c>
      <c r="AZ119" s="54"/>
      <c r="BA119" s="54"/>
      <c r="BB119" s="54">
        <f>LOOKUP(AY119,標準報酬等級表!$A$8:$A$57,標準報酬等級表!$D$8:$D$57)</f>
        <v>58</v>
      </c>
      <c r="BC119" s="54"/>
      <c r="BD119" s="54"/>
      <c r="BE119" s="54">
        <f t="shared" si="4"/>
        <v>1</v>
      </c>
      <c r="BF119" s="54"/>
      <c r="BG119" s="54"/>
      <c r="BH119" s="54">
        <f>LOOKUP(BE119,標準報酬等級表!$B$11:$B$42,標準報酬等級表!$D$11:$D$42)</f>
        <v>88</v>
      </c>
      <c r="BI119" s="54"/>
      <c r="BJ119" s="54"/>
      <c r="BK119" s="54">
        <f t="shared" si="5"/>
        <v>1</v>
      </c>
      <c r="BL119" s="54"/>
      <c r="BM119" s="54"/>
      <c r="BN119" s="54"/>
      <c r="BO119" s="54">
        <f>LOOKUP(BK119,標準報酬等級表!$B$11:$B$42,標準報酬等級表!$D$11:$D$42)</f>
        <v>88</v>
      </c>
      <c r="BP119" s="54"/>
      <c r="BQ119" s="54"/>
      <c r="BR119" s="54"/>
      <c r="BS119" s="49"/>
      <c r="BT119" s="49"/>
      <c r="BU119" s="49"/>
      <c r="BV119" s="49"/>
      <c r="BW119" s="49"/>
      <c r="BX119" s="49"/>
      <c r="BY119" s="49"/>
      <c r="BZ119" s="49"/>
      <c r="CA119" s="49"/>
      <c r="CB119" s="49"/>
      <c r="CC119" s="55"/>
      <c r="CD119" s="55"/>
      <c r="CE119" s="55"/>
      <c r="CF119" s="55"/>
      <c r="CG119" s="55"/>
      <c r="CH119" s="55"/>
    </row>
    <row r="120" spans="2:86" ht="21.75" customHeight="1" x14ac:dyDescent="0.15">
      <c r="B120" s="55"/>
      <c r="C120" s="55"/>
      <c r="D120" s="55"/>
      <c r="E120" s="55"/>
      <c r="F120" s="55"/>
      <c r="G120" s="55"/>
      <c r="H120" s="55"/>
      <c r="I120" s="55"/>
      <c r="J120" s="55"/>
      <c r="K120" s="55"/>
      <c r="L120" s="55"/>
      <c r="M120" s="55"/>
      <c r="N120" s="55"/>
      <c r="O120" s="55"/>
      <c r="P120" s="55"/>
      <c r="Q120" s="55"/>
      <c r="R120" s="55"/>
      <c r="S120" s="55"/>
      <c r="T120" s="55"/>
      <c r="U120" s="49"/>
      <c r="V120" s="49"/>
      <c r="W120" s="49"/>
      <c r="X120" s="49"/>
      <c r="Y120" s="49"/>
      <c r="Z120" s="49"/>
      <c r="AA120" s="49"/>
      <c r="AB120" s="49"/>
      <c r="AC120" s="49"/>
      <c r="AD120" s="49"/>
      <c r="AE120" s="49"/>
      <c r="AF120" s="49"/>
      <c r="AG120" s="55"/>
      <c r="AH120" s="55"/>
      <c r="AI120" s="55"/>
      <c r="AJ120" s="55"/>
      <c r="AK120" s="55"/>
      <c r="AL120" s="55"/>
      <c r="AM120" s="55"/>
      <c r="AN120" s="55"/>
      <c r="AO120" s="55"/>
      <c r="AP120" s="55"/>
      <c r="AQ120" s="55"/>
      <c r="AR120" s="55"/>
      <c r="AS120" s="55"/>
      <c r="AT120" s="54">
        <f t="shared" si="3"/>
        <v>0</v>
      </c>
      <c r="AU120" s="54"/>
      <c r="AV120" s="54"/>
      <c r="AW120" s="54"/>
      <c r="AX120" s="54"/>
      <c r="AY120" s="54">
        <f>MATCH(AT120,標準報酬等級表!$F$8:$F$57,1)</f>
        <v>1</v>
      </c>
      <c r="AZ120" s="54"/>
      <c r="BA120" s="54"/>
      <c r="BB120" s="54">
        <f>LOOKUP(AY120,標準報酬等級表!$A$8:$A$57,標準報酬等級表!$D$8:$D$57)</f>
        <v>58</v>
      </c>
      <c r="BC120" s="54"/>
      <c r="BD120" s="54"/>
      <c r="BE120" s="54">
        <f t="shared" si="4"/>
        <v>1</v>
      </c>
      <c r="BF120" s="54"/>
      <c r="BG120" s="54"/>
      <c r="BH120" s="54">
        <f>LOOKUP(BE120,標準報酬等級表!$B$11:$B$42,標準報酬等級表!$D$11:$D$42)</f>
        <v>88</v>
      </c>
      <c r="BI120" s="54"/>
      <c r="BJ120" s="54"/>
      <c r="BK120" s="54">
        <f t="shared" si="5"/>
        <v>1</v>
      </c>
      <c r="BL120" s="54"/>
      <c r="BM120" s="54"/>
      <c r="BN120" s="54"/>
      <c r="BO120" s="54">
        <f>LOOKUP(BK120,標準報酬等級表!$B$11:$B$42,標準報酬等級表!$D$11:$D$42)</f>
        <v>88</v>
      </c>
      <c r="BP120" s="54"/>
      <c r="BQ120" s="54"/>
      <c r="BR120" s="54"/>
      <c r="BS120" s="49"/>
      <c r="BT120" s="49"/>
      <c r="BU120" s="49"/>
      <c r="BV120" s="49"/>
      <c r="BW120" s="49"/>
      <c r="BX120" s="49"/>
      <c r="BY120" s="49"/>
      <c r="BZ120" s="49"/>
      <c r="CA120" s="49"/>
      <c r="CB120" s="49"/>
      <c r="CC120" s="55"/>
      <c r="CD120" s="55"/>
      <c r="CE120" s="55"/>
      <c r="CF120" s="55"/>
      <c r="CG120" s="55"/>
      <c r="CH120" s="55"/>
    </row>
    <row r="121" spans="2:86" ht="21.75" customHeight="1" x14ac:dyDescent="0.15">
      <c r="B121" s="55"/>
      <c r="C121" s="55"/>
      <c r="D121" s="55"/>
      <c r="E121" s="55"/>
      <c r="F121" s="55"/>
      <c r="G121" s="55"/>
      <c r="H121" s="55"/>
      <c r="I121" s="55"/>
      <c r="J121" s="55"/>
      <c r="K121" s="55"/>
      <c r="L121" s="55"/>
      <c r="M121" s="55"/>
      <c r="N121" s="55"/>
      <c r="O121" s="55"/>
      <c r="P121" s="55"/>
      <c r="Q121" s="55"/>
      <c r="R121" s="55"/>
      <c r="S121" s="55"/>
      <c r="T121" s="55"/>
      <c r="U121" s="49"/>
      <c r="V121" s="49"/>
      <c r="W121" s="49"/>
      <c r="X121" s="49"/>
      <c r="Y121" s="49"/>
      <c r="Z121" s="49"/>
      <c r="AA121" s="49"/>
      <c r="AB121" s="49"/>
      <c r="AC121" s="49"/>
      <c r="AD121" s="49"/>
      <c r="AE121" s="49"/>
      <c r="AF121" s="49"/>
      <c r="AG121" s="55"/>
      <c r="AH121" s="55"/>
      <c r="AI121" s="55"/>
      <c r="AJ121" s="55"/>
      <c r="AK121" s="55"/>
      <c r="AL121" s="55"/>
      <c r="AM121" s="55"/>
      <c r="AN121" s="55"/>
      <c r="AO121" s="55"/>
      <c r="AP121" s="55"/>
      <c r="AQ121" s="55"/>
      <c r="AR121" s="55"/>
      <c r="AS121" s="55"/>
      <c r="AT121" s="54">
        <f t="shared" si="3"/>
        <v>0</v>
      </c>
      <c r="AU121" s="54"/>
      <c r="AV121" s="54"/>
      <c r="AW121" s="54"/>
      <c r="AX121" s="54"/>
      <c r="AY121" s="54">
        <f>MATCH(AT121,標準報酬等級表!$F$8:$F$57,1)</f>
        <v>1</v>
      </c>
      <c r="AZ121" s="54"/>
      <c r="BA121" s="54"/>
      <c r="BB121" s="54">
        <f>LOOKUP(AY121,標準報酬等級表!$A$8:$A$57,標準報酬等級表!$D$8:$D$57)</f>
        <v>58</v>
      </c>
      <c r="BC121" s="54"/>
      <c r="BD121" s="54"/>
      <c r="BE121" s="54">
        <f t="shared" si="4"/>
        <v>1</v>
      </c>
      <c r="BF121" s="54"/>
      <c r="BG121" s="54"/>
      <c r="BH121" s="54">
        <f>LOOKUP(BE121,標準報酬等級表!$B$11:$B$42,標準報酬等級表!$D$11:$D$42)</f>
        <v>88</v>
      </c>
      <c r="BI121" s="54"/>
      <c r="BJ121" s="54"/>
      <c r="BK121" s="54">
        <f t="shared" si="5"/>
        <v>1</v>
      </c>
      <c r="BL121" s="54"/>
      <c r="BM121" s="54"/>
      <c r="BN121" s="54"/>
      <c r="BO121" s="54">
        <f>LOOKUP(BK121,標準報酬等級表!$B$11:$B$42,標準報酬等級表!$D$11:$D$42)</f>
        <v>88</v>
      </c>
      <c r="BP121" s="54"/>
      <c r="BQ121" s="54"/>
      <c r="BR121" s="54"/>
      <c r="BS121" s="49"/>
      <c r="BT121" s="49"/>
      <c r="BU121" s="49"/>
      <c r="BV121" s="49"/>
      <c r="BW121" s="49"/>
      <c r="BX121" s="49"/>
      <c r="BY121" s="49"/>
      <c r="BZ121" s="49"/>
      <c r="CA121" s="49"/>
      <c r="CB121" s="49"/>
      <c r="CC121" s="55"/>
      <c r="CD121" s="55"/>
      <c r="CE121" s="55"/>
      <c r="CF121" s="55"/>
      <c r="CG121" s="55"/>
      <c r="CH121" s="55"/>
    </row>
    <row r="122" spans="2:86" ht="21.75" customHeight="1" x14ac:dyDescent="0.15">
      <c r="B122" s="55"/>
      <c r="C122" s="55"/>
      <c r="D122" s="55"/>
      <c r="E122" s="55"/>
      <c r="F122" s="55"/>
      <c r="G122" s="55"/>
      <c r="H122" s="55"/>
      <c r="I122" s="55"/>
      <c r="J122" s="55"/>
      <c r="K122" s="55"/>
      <c r="L122" s="55"/>
      <c r="M122" s="55"/>
      <c r="N122" s="55"/>
      <c r="O122" s="55"/>
      <c r="P122" s="55"/>
      <c r="Q122" s="55"/>
      <c r="R122" s="55"/>
      <c r="S122" s="55"/>
      <c r="T122" s="55"/>
      <c r="U122" s="49"/>
      <c r="V122" s="49"/>
      <c r="W122" s="49"/>
      <c r="X122" s="49"/>
      <c r="Y122" s="49"/>
      <c r="Z122" s="49"/>
      <c r="AA122" s="49"/>
      <c r="AB122" s="49"/>
      <c r="AC122" s="49"/>
      <c r="AD122" s="49"/>
      <c r="AE122" s="49"/>
      <c r="AF122" s="49"/>
      <c r="AG122" s="55"/>
      <c r="AH122" s="55"/>
      <c r="AI122" s="55"/>
      <c r="AJ122" s="55"/>
      <c r="AK122" s="55"/>
      <c r="AL122" s="55"/>
      <c r="AM122" s="55"/>
      <c r="AN122" s="55"/>
      <c r="AO122" s="55"/>
      <c r="AP122" s="55"/>
      <c r="AQ122" s="55"/>
      <c r="AR122" s="55"/>
      <c r="AS122" s="55"/>
      <c r="AT122" s="54">
        <f t="shared" si="3"/>
        <v>0</v>
      </c>
      <c r="AU122" s="54"/>
      <c r="AV122" s="54"/>
      <c r="AW122" s="54"/>
      <c r="AX122" s="54"/>
      <c r="AY122" s="54">
        <f>MATCH(AT122,標準報酬等級表!$F$8:$F$57,1)</f>
        <v>1</v>
      </c>
      <c r="AZ122" s="54"/>
      <c r="BA122" s="54"/>
      <c r="BB122" s="54">
        <f>LOOKUP(AY122,標準報酬等級表!$A$8:$A$57,標準報酬等級表!$D$8:$D$57)</f>
        <v>58</v>
      </c>
      <c r="BC122" s="54"/>
      <c r="BD122" s="54"/>
      <c r="BE122" s="54">
        <f t="shared" si="4"/>
        <v>1</v>
      </c>
      <c r="BF122" s="54"/>
      <c r="BG122" s="54"/>
      <c r="BH122" s="54">
        <f>LOOKUP(BE122,標準報酬等級表!$B$11:$B$42,標準報酬等級表!$D$11:$D$42)</f>
        <v>88</v>
      </c>
      <c r="BI122" s="54"/>
      <c r="BJ122" s="54"/>
      <c r="BK122" s="54">
        <f t="shared" si="5"/>
        <v>1</v>
      </c>
      <c r="BL122" s="54"/>
      <c r="BM122" s="54"/>
      <c r="BN122" s="54"/>
      <c r="BO122" s="54">
        <f>LOOKUP(BK122,標準報酬等級表!$B$11:$B$42,標準報酬等級表!$D$11:$D$42)</f>
        <v>88</v>
      </c>
      <c r="BP122" s="54"/>
      <c r="BQ122" s="54"/>
      <c r="BR122" s="54"/>
      <c r="BS122" s="49"/>
      <c r="BT122" s="49"/>
      <c r="BU122" s="49"/>
      <c r="BV122" s="49"/>
      <c r="BW122" s="49"/>
      <c r="BX122" s="49"/>
      <c r="BY122" s="49"/>
      <c r="BZ122" s="49"/>
      <c r="CA122" s="49"/>
      <c r="CB122" s="49"/>
      <c r="CC122" s="55"/>
      <c r="CD122" s="55"/>
      <c r="CE122" s="55"/>
      <c r="CF122" s="55"/>
      <c r="CG122" s="55"/>
      <c r="CH122" s="55"/>
    </row>
    <row r="123" spans="2:86" ht="21.75" customHeight="1" x14ac:dyDescent="0.15">
      <c r="B123" s="55"/>
      <c r="C123" s="55"/>
      <c r="D123" s="55"/>
      <c r="E123" s="55"/>
      <c r="F123" s="55"/>
      <c r="G123" s="55"/>
      <c r="H123" s="55"/>
      <c r="I123" s="55"/>
      <c r="J123" s="55"/>
      <c r="K123" s="55"/>
      <c r="L123" s="55"/>
      <c r="M123" s="55"/>
      <c r="N123" s="55"/>
      <c r="O123" s="55"/>
      <c r="P123" s="55"/>
      <c r="Q123" s="55"/>
      <c r="R123" s="55"/>
      <c r="S123" s="55"/>
      <c r="T123" s="55"/>
      <c r="U123" s="49"/>
      <c r="V123" s="49"/>
      <c r="W123" s="49"/>
      <c r="X123" s="49"/>
      <c r="Y123" s="49"/>
      <c r="Z123" s="49"/>
      <c r="AA123" s="49"/>
      <c r="AB123" s="49"/>
      <c r="AC123" s="49"/>
      <c r="AD123" s="49"/>
      <c r="AE123" s="49"/>
      <c r="AF123" s="49"/>
      <c r="AG123" s="55"/>
      <c r="AH123" s="55"/>
      <c r="AI123" s="55"/>
      <c r="AJ123" s="55"/>
      <c r="AK123" s="55"/>
      <c r="AL123" s="55"/>
      <c r="AM123" s="55"/>
      <c r="AN123" s="55"/>
      <c r="AO123" s="55"/>
      <c r="AP123" s="55"/>
      <c r="AQ123" s="55"/>
      <c r="AR123" s="55"/>
      <c r="AS123" s="55"/>
      <c r="AT123" s="54">
        <f t="shared" si="3"/>
        <v>0</v>
      </c>
      <c r="AU123" s="54"/>
      <c r="AV123" s="54"/>
      <c r="AW123" s="54"/>
      <c r="AX123" s="54"/>
      <c r="AY123" s="54">
        <f>MATCH(AT123,標準報酬等級表!$F$8:$F$57,1)</f>
        <v>1</v>
      </c>
      <c r="AZ123" s="54"/>
      <c r="BA123" s="54"/>
      <c r="BB123" s="54">
        <f>LOOKUP(AY123,標準報酬等級表!$A$8:$A$57,標準報酬等級表!$D$8:$D$57)</f>
        <v>58</v>
      </c>
      <c r="BC123" s="54"/>
      <c r="BD123" s="54"/>
      <c r="BE123" s="54">
        <f t="shared" si="4"/>
        <v>1</v>
      </c>
      <c r="BF123" s="54"/>
      <c r="BG123" s="54"/>
      <c r="BH123" s="54">
        <f>LOOKUP(BE123,標準報酬等級表!$B$11:$B$42,標準報酬等級表!$D$11:$D$42)</f>
        <v>88</v>
      </c>
      <c r="BI123" s="54"/>
      <c r="BJ123" s="54"/>
      <c r="BK123" s="54">
        <f t="shared" si="5"/>
        <v>1</v>
      </c>
      <c r="BL123" s="54"/>
      <c r="BM123" s="54"/>
      <c r="BN123" s="54"/>
      <c r="BO123" s="54">
        <f>LOOKUP(BK123,標準報酬等級表!$B$11:$B$42,標準報酬等級表!$D$11:$D$42)</f>
        <v>88</v>
      </c>
      <c r="BP123" s="54"/>
      <c r="BQ123" s="54"/>
      <c r="BR123" s="54"/>
      <c r="BS123" s="49"/>
      <c r="BT123" s="49"/>
      <c r="BU123" s="49"/>
      <c r="BV123" s="49"/>
      <c r="BW123" s="49"/>
      <c r="BX123" s="49"/>
      <c r="BY123" s="49"/>
      <c r="BZ123" s="49"/>
      <c r="CA123" s="49"/>
      <c r="CB123" s="49"/>
      <c r="CC123" s="55"/>
      <c r="CD123" s="55"/>
      <c r="CE123" s="55"/>
      <c r="CF123" s="55"/>
      <c r="CG123" s="55"/>
      <c r="CH123" s="55"/>
    </row>
    <row r="124" spans="2:86" ht="21.75" customHeight="1" x14ac:dyDescent="0.15">
      <c r="B124" s="55"/>
      <c r="C124" s="55"/>
      <c r="D124" s="55"/>
      <c r="E124" s="55"/>
      <c r="F124" s="55"/>
      <c r="G124" s="55"/>
      <c r="H124" s="55"/>
      <c r="I124" s="55"/>
      <c r="J124" s="55"/>
      <c r="K124" s="55"/>
      <c r="L124" s="55"/>
      <c r="M124" s="55"/>
      <c r="N124" s="55"/>
      <c r="O124" s="55"/>
      <c r="P124" s="55"/>
      <c r="Q124" s="55"/>
      <c r="R124" s="55"/>
      <c r="S124" s="55"/>
      <c r="T124" s="55"/>
      <c r="U124" s="49"/>
      <c r="V124" s="49"/>
      <c r="W124" s="49"/>
      <c r="X124" s="49"/>
      <c r="Y124" s="49"/>
      <c r="Z124" s="49"/>
      <c r="AA124" s="49"/>
      <c r="AB124" s="49"/>
      <c r="AC124" s="49"/>
      <c r="AD124" s="49"/>
      <c r="AE124" s="49"/>
      <c r="AF124" s="49"/>
      <c r="AG124" s="55"/>
      <c r="AH124" s="55"/>
      <c r="AI124" s="55"/>
      <c r="AJ124" s="55"/>
      <c r="AK124" s="55"/>
      <c r="AL124" s="55"/>
      <c r="AM124" s="55"/>
      <c r="AN124" s="55"/>
      <c r="AO124" s="55"/>
      <c r="AP124" s="55"/>
      <c r="AQ124" s="55"/>
      <c r="AR124" s="55"/>
      <c r="AS124" s="55"/>
      <c r="AT124" s="54">
        <f t="shared" si="3"/>
        <v>0</v>
      </c>
      <c r="AU124" s="54"/>
      <c r="AV124" s="54"/>
      <c r="AW124" s="54"/>
      <c r="AX124" s="54"/>
      <c r="AY124" s="54">
        <f>MATCH(AT124,標準報酬等級表!$F$8:$F$57,1)</f>
        <v>1</v>
      </c>
      <c r="AZ124" s="54"/>
      <c r="BA124" s="54"/>
      <c r="BB124" s="54">
        <f>LOOKUP(AY124,標準報酬等級表!$A$8:$A$57,標準報酬等級表!$D$8:$D$57)</f>
        <v>58</v>
      </c>
      <c r="BC124" s="54"/>
      <c r="BD124" s="54"/>
      <c r="BE124" s="54">
        <f t="shared" si="4"/>
        <v>1</v>
      </c>
      <c r="BF124" s="54"/>
      <c r="BG124" s="54"/>
      <c r="BH124" s="54">
        <f>LOOKUP(BE124,標準報酬等級表!$B$11:$B$42,標準報酬等級表!$D$11:$D$42)</f>
        <v>88</v>
      </c>
      <c r="BI124" s="54"/>
      <c r="BJ124" s="54"/>
      <c r="BK124" s="54">
        <f t="shared" si="5"/>
        <v>1</v>
      </c>
      <c r="BL124" s="54"/>
      <c r="BM124" s="54"/>
      <c r="BN124" s="54"/>
      <c r="BO124" s="54">
        <f>LOOKUP(BK124,標準報酬等級表!$B$11:$B$42,標準報酬等級表!$D$11:$D$42)</f>
        <v>88</v>
      </c>
      <c r="BP124" s="54"/>
      <c r="BQ124" s="54"/>
      <c r="BR124" s="54"/>
      <c r="BS124" s="49"/>
      <c r="BT124" s="49"/>
      <c r="BU124" s="49"/>
      <c r="BV124" s="49"/>
      <c r="BW124" s="49"/>
      <c r="BX124" s="49"/>
      <c r="BY124" s="49"/>
      <c r="BZ124" s="49"/>
      <c r="CA124" s="49"/>
      <c r="CB124" s="49"/>
      <c r="CC124" s="55"/>
      <c r="CD124" s="55"/>
      <c r="CE124" s="55"/>
      <c r="CF124" s="55"/>
      <c r="CG124" s="55"/>
      <c r="CH124" s="55"/>
    </row>
    <row r="125" spans="2:86" ht="21.75" customHeight="1" x14ac:dyDescent="0.15">
      <c r="B125" s="55"/>
      <c r="C125" s="55"/>
      <c r="D125" s="55"/>
      <c r="E125" s="55"/>
      <c r="F125" s="55"/>
      <c r="G125" s="55"/>
      <c r="H125" s="55"/>
      <c r="I125" s="55"/>
      <c r="J125" s="55"/>
      <c r="K125" s="55"/>
      <c r="L125" s="55"/>
      <c r="M125" s="55"/>
      <c r="N125" s="55"/>
      <c r="O125" s="55"/>
      <c r="P125" s="55"/>
      <c r="Q125" s="55"/>
      <c r="R125" s="55"/>
      <c r="S125" s="55"/>
      <c r="T125" s="55"/>
      <c r="U125" s="49"/>
      <c r="V125" s="49"/>
      <c r="W125" s="49"/>
      <c r="X125" s="49"/>
      <c r="Y125" s="49"/>
      <c r="Z125" s="49"/>
      <c r="AA125" s="49"/>
      <c r="AB125" s="49"/>
      <c r="AC125" s="49"/>
      <c r="AD125" s="49"/>
      <c r="AE125" s="49"/>
      <c r="AF125" s="49"/>
      <c r="AG125" s="55"/>
      <c r="AH125" s="55"/>
      <c r="AI125" s="55"/>
      <c r="AJ125" s="55"/>
      <c r="AK125" s="55"/>
      <c r="AL125" s="55"/>
      <c r="AM125" s="55"/>
      <c r="AN125" s="55"/>
      <c r="AO125" s="55"/>
      <c r="AP125" s="55"/>
      <c r="AQ125" s="55"/>
      <c r="AR125" s="55"/>
      <c r="AS125" s="55"/>
      <c r="AT125" s="54">
        <f t="shared" si="3"/>
        <v>0</v>
      </c>
      <c r="AU125" s="54"/>
      <c r="AV125" s="54"/>
      <c r="AW125" s="54"/>
      <c r="AX125" s="54"/>
      <c r="AY125" s="54">
        <f>MATCH(AT125,標準報酬等級表!$F$8:$F$57,1)</f>
        <v>1</v>
      </c>
      <c r="AZ125" s="54"/>
      <c r="BA125" s="54"/>
      <c r="BB125" s="54">
        <f>LOOKUP(AY125,標準報酬等級表!$A$8:$A$57,標準報酬等級表!$D$8:$D$57)</f>
        <v>58</v>
      </c>
      <c r="BC125" s="54"/>
      <c r="BD125" s="54"/>
      <c r="BE125" s="54">
        <f t="shared" si="4"/>
        <v>1</v>
      </c>
      <c r="BF125" s="54"/>
      <c r="BG125" s="54"/>
      <c r="BH125" s="54">
        <f>LOOKUP(BE125,標準報酬等級表!$B$11:$B$42,標準報酬等級表!$D$11:$D$42)</f>
        <v>88</v>
      </c>
      <c r="BI125" s="54"/>
      <c r="BJ125" s="54"/>
      <c r="BK125" s="54">
        <f t="shared" si="5"/>
        <v>1</v>
      </c>
      <c r="BL125" s="54"/>
      <c r="BM125" s="54"/>
      <c r="BN125" s="54"/>
      <c r="BO125" s="54">
        <f>LOOKUP(BK125,標準報酬等級表!$B$11:$B$42,標準報酬等級表!$D$11:$D$42)</f>
        <v>88</v>
      </c>
      <c r="BP125" s="54"/>
      <c r="BQ125" s="54"/>
      <c r="BR125" s="54"/>
      <c r="BS125" s="49"/>
      <c r="BT125" s="49"/>
      <c r="BU125" s="49"/>
      <c r="BV125" s="49"/>
      <c r="BW125" s="49"/>
      <c r="BX125" s="49"/>
      <c r="BY125" s="49"/>
      <c r="BZ125" s="49"/>
      <c r="CA125" s="49"/>
      <c r="CB125" s="49"/>
      <c r="CC125" s="55"/>
      <c r="CD125" s="55"/>
      <c r="CE125" s="55"/>
      <c r="CF125" s="55"/>
      <c r="CG125" s="55"/>
      <c r="CH125" s="55"/>
    </row>
    <row r="126" spans="2:86" ht="21.75" customHeight="1" x14ac:dyDescent="0.15">
      <c r="B126" s="55"/>
      <c r="C126" s="55"/>
      <c r="D126" s="55"/>
      <c r="E126" s="55"/>
      <c r="F126" s="55"/>
      <c r="G126" s="55"/>
      <c r="H126" s="55"/>
      <c r="I126" s="55"/>
      <c r="J126" s="55"/>
      <c r="K126" s="55"/>
      <c r="L126" s="55"/>
      <c r="M126" s="55"/>
      <c r="N126" s="55"/>
      <c r="O126" s="55"/>
      <c r="P126" s="55"/>
      <c r="Q126" s="55"/>
      <c r="R126" s="55"/>
      <c r="S126" s="55"/>
      <c r="T126" s="55"/>
      <c r="U126" s="49"/>
      <c r="V126" s="49"/>
      <c r="W126" s="49"/>
      <c r="X126" s="49"/>
      <c r="Y126" s="49"/>
      <c r="Z126" s="49"/>
      <c r="AA126" s="49"/>
      <c r="AB126" s="49"/>
      <c r="AC126" s="49"/>
      <c r="AD126" s="49"/>
      <c r="AE126" s="49"/>
      <c r="AF126" s="49"/>
      <c r="AG126" s="55"/>
      <c r="AH126" s="55"/>
      <c r="AI126" s="55"/>
      <c r="AJ126" s="55"/>
      <c r="AK126" s="55"/>
      <c r="AL126" s="55"/>
      <c r="AM126" s="55"/>
      <c r="AN126" s="55"/>
      <c r="AO126" s="55"/>
      <c r="AP126" s="55"/>
      <c r="AQ126" s="55"/>
      <c r="AR126" s="55"/>
      <c r="AS126" s="55"/>
      <c r="AT126" s="54">
        <f t="shared" si="3"/>
        <v>0</v>
      </c>
      <c r="AU126" s="54"/>
      <c r="AV126" s="54"/>
      <c r="AW126" s="54"/>
      <c r="AX126" s="54"/>
      <c r="AY126" s="54">
        <f>MATCH(AT126,標準報酬等級表!$F$8:$F$57,1)</f>
        <v>1</v>
      </c>
      <c r="AZ126" s="54"/>
      <c r="BA126" s="54"/>
      <c r="BB126" s="54">
        <f>LOOKUP(AY126,標準報酬等級表!$A$8:$A$57,標準報酬等級表!$D$8:$D$57)</f>
        <v>58</v>
      </c>
      <c r="BC126" s="54"/>
      <c r="BD126" s="54"/>
      <c r="BE126" s="54">
        <f t="shared" si="4"/>
        <v>1</v>
      </c>
      <c r="BF126" s="54"/>
      <c r="BG126" s="54"/>
      <c r="BH126" s="54">
        <f>LOOKUP(BE126,標準報酬等級表!$B$11:$B$42,標準報酬等級表!$D$11:$D$42)</f>
        <v>88</v>
      </c>
      <c r="BI126" s="54"/>
      <c r="BJ126" s="54"/>
      <c r="BK126" s="54">
        <f t="shared" si="5"/>
        <v>1</v>
      </c>
      <c r="BL126" s="54"/>
      <c r="BM126" s="54"/>
      <c r="BN126" s="54"/>
      <c r="BO126" s="54">
        <f>LOOKUP(BK126,標準報酬等級表!$B$11:$B$42,標準報酬等級表!$D$11:$D$42)</f>
        <v>88</v>
      </c>
      <c r="BP126" s="54"/>
      <c r="BQ126" s="54"/>
      <c r="BR126" s="54"/>
      <c r="BS126" s="49"/>
      <c r="BT126" s="49"/>
      <c r="BU126" s="49"/>
      <c r="BV126" s="49"/>
      <c r="BW126" s="49"/>
      <c r="BX126" s="49"/>
      <c r="BY126" s="49"/>
      <c r="BZ126" s="49"/>
      <c r="CA126" s="49"/>
      <c r="CB126" s="49"/>
      <c r="CC126" s="55"/>
      <c r="CD126" s="55"/>
      <c r="CE126" s="55"/>
      <c r="CF126" s="55"/>
      <c r="CG126" s="55"/>
      <c r="CH126" s="55"/>
    </row>
    <row r="127" spans="2:86" ht="21.75" customHeight="1" x14ac:dyDescent="0.15">
      <c r="B127" s="55"/>
      <c r="C127" s="55"/>
      <c r="D127" s="55"/>
      <c r="E127" s="55"/>
      <c r="F127" s="55"/>
      <c r="G127" s="55"/>
      <c r="H127" s="55"/>
      <c r="I127" s="55"/>
      <c r="J127" s="55"/>
      <c r="K127" s="55"/>
      <c r="L127" s="55"/>
      <c r="M127" s="55"/>
      <c r="N127" s="55"/>
      <c r="O127" s="55"/>
      <c r="P127" s="55"/>
      <c r="Q127" s="55"/>
      <c r="R127" s="55"/>
      <c r="S127" s="55"/>
      <c r="T127" s="55"/>
      <c r="U127" s="49"/>
      <c r="V127" s="49"/>
      <c r="W127" s="49"/>
      <c r="X127" s="49"/>
      <c r="Y127" s="49"/>
      <c r="Z127" s="49"/>
      <c r="AA127" s="49"/>
      <c r="AB127" s="49"/>
      <c r="AC127" s="49"/>
      <c r="AD127" s="49"/>
      <c r="AE127" s="49"/>
      <c r="AF127" s="49"/>
      <c r="AG127" s="55"/>
      <c r="AH127" s="55"/>
      <c r="AI127" s="55"/>
      <c r="AJ127" s="55"/>
      <c r="AK127" s="55"/>
      <c r="AL127" s="55"/>
      <c r="AM127" s="55"/>
      <c r="AN127" s="55"/>
      <c r="AO127" s="55"/>
      <c r="AP127" s="55"/>
      <c r="AQ127" s="55"/>
      <c r="AR127" s="55"/>
      <c r="AS127" s="55"/>
      <c r="AT127" s="54">
        <f t="shared" si="3"/>
        <v>0</v>
      </c>
      <c r="AU127" s="54"/>
      <c r="AV127" s="54"/>
      <c r="AW127" s="54"/>
      <c r="AX127" s="54"/>
      <c r="AY127" s="54">
        <f>MATCH(AT127,標準報酬等級表!$F$8:$F$57,1)</f>
        <v>1</v>
      </c>
      <c r="AZ127" s="54"/>
      <c r="BA127" s="54"/>
      <c r="BB127" s="54">
        <f>LOOKUP(AY127,標準報酬等級表!$A$8:$A$57,標準報酬等級表!$D$8:$D$57)</f>
        <v>58</v>
      </c>
      <c r="BC127" s="54"/>
      <c r="BD127" s="54"/>
      <c r="BE127" s="54">
        <f t="shared" si="4"/>
        <v>1</v>
      </c>
      <c r="BF127" s="54"/>
      <c r="BG127" s="54"/>
      <c r="BH127" s="54">
        <f>LOOKUP(BE127,標準報酬等級表!$B$11:$B$42,標準報酬等級表!$D$11:$D$42)</f>
        <v>88</v>
      </c>
      <c r="BI127" s="54"/>
      <c r="BJ127" s="54"/>
      <c r="BK127" s="54">
        <f t="shared" si="5"/>
        <v>1</v>
      </c>
      <c r="BL127" s="54"/>
      <c r="BM127" s="54"/>
      <c r="BN127" s="54"/>
      <c r="BO127" s="54">
        <f>LOOKUP(BK127,標準報酬等級表!$B$11:$B$42,標準報酬等級表!$D$11:$D$42)</f>
        <v>88</v>
      </c>
      <c r="BP127" s="54"/>
      <c r="BQ127" s="54"/>
      <c r="BR127" s="54"/>
      <c r="BS127" s="49"/>
      <c r="BT127" s="49"/>
      <c r="BU127" s="49"/>
      <c r="BV127" s="49"/>
      <c r="BW127" s="49"/>
      <c r="BX127" s="49"/>
      <c r="BY127" s="49"/>
      <c r="BZ127" s="49"/>
      <c r="CA127" s="49"/>
      <c r="CB127" s="49"/>
      <c r="CC127" s="55"/>
      <c r="CD127" s="55"/>
      <c r="CE127" s="55"/>
      <c r="CF127" s="55"/>
      <c r="CG127" s="55"/>
      <c r="CH127" s="55"/>
    </row>
    <row r="128" spans="2:86" ht="21.75" customHeight="1" x14ac:dyDescent="0.15">
      <c r="B128" s="55"/>
      <c r="C128" s="55"/>
      <c r="D128" s="55"/>
      <c r="E128" s="55"/>
      <c r="F128" s="55"/>
      <c r="G128" s="55"/>
      <c r="H128" s="55"/>
      <c r="I128" s="55"/>
      <c r="J128" s="55"/>
      <c r="K128" s="55"/>
      <c r="L128" s="55"/>
      <c r="M128" s="55"/>
      <c r="N128" s="55"/>
      <c r="O128" s="55"/>
      <c r="P128" s="55"/>
      <c r="Q128" s="55"/>
      <c r="R128" s="55"/>
      <c r="S128" s="55"/>
      <c r="T128" s="55"/>
      <c r="U128" s="49"/>
      <c r="V128" s="49"/>
      <c r="W128" s="49"/>
      <c r="X128" s="49"/>
      <c r="Y128" s="49"/>
      <c r="Z128" s="49"/>
      <c r="AA128" s="49"/>
      <c r="AB128" s="49"/>
      <c r="AC128" s="49"/>
      <c r="AD128" s="49"/>
      <c r="AE128" s="49"/>
      <c r="AF128" s="49"/>
      <c r="AG128" s="55"/>
      <c r="AH128" s="55"/>
      <c r="AI128" s="55"/>
      <c r="AJ128" s="55"/>
      <c r="AK128" s="55"/>
      <c r="AL128" s="55"/>
      <c r="AM128" s="55"/>
      <c r="AN128" s="55"/>
      <c r="AO128" s="55"/>
      <c r="AP128" s="55"/>
      <c r="AQ128" s="55"/>
      <c r="AR128" s="55"/>
      <c r="AS128" s="55"/>
      <c r="AT128" s="54">
        <f t="shared" si="3"/>
        <v>0</v>
      </c>
      <c r="AU128" s="54"/>
      <c r="AV128" s="54"/>
      <c r="AW128" s="54"/>
      <c r="AX128" s="54"/>
      <c r="AY128" s="54">
        <f>MATCH(AT128,標準報酬等級表!$F$8:$F$57,1)</f>
        <v>1</v>
      </c>
      <c r="AZ128" s="54"/>
      <c r="BA128" s="54"/>
      <c r="BB128" s="54">
        <f>LOOKUP(AY128,標準報酬等級表!$A$8:$A$57,標準報酬等級表!$D$8:$D$57)</f>
        <v>58</v>
      </c>
      <c r="BC128" s="54"/>
      <c r="BD128" s="54"/>
      <c r="BE128" s="54">
        <f t="shared" si="4"/>
        <v>1</v>
      </c>
      <c r="BF128" s="54"/>
      <c r="BG128" s="54"/>
      <c r="BH128" s="54">
        <f>LOOKUP(BE128,標準報酬等級表!$B$11:$B$42,標準報酬等級表!$D$11:$D$42)</f>
        <v>88</v>
      </c>
      <c r="BI128" s="54"/>
      <c r="BJ128" s="54"/>
      <c r="BK128" s="54">
        <f t="shared" si="5"/>
        <v>1</v>
      </c>
      <c r="BL128" s="54"/>
      <c r="BM128" s="54"/>
      <c r="BN128" s="54"/>
      <c r="BO128" s="54">
        <f>LOOKUP(BK128,標準報酬等級表!$B$11:$B$42,標準報酬等級表!$D$11:$D$42)</f>
        <v>88</v>
      </c>
      <c r="BP128" s="54"/>
      <c r="BQ128" s="54"/>
      <c r="BR128" s="54"/>
      <c r="BS128" s="49"/>
      <c r="BT128" s="49"/>
      <c r="BU128" s="49"/>
      <c r="BV128" s="49"/>
      <c r="BW128" s="49"/>
      <c r="BX128" s="49"/>
      <c r="BY128" s="49"/>
      <c r="BZ128" s="49"/>
      <c r="CA128" s="49"/>
      <c r="CB128" s="49"/>
      <c r="CC128" s="55"/>
      <c r="CD128" s="55"/>
      <c r="CE128" s="55"/>
      <c r="CF128" s="55"/>
      <c r="CG128" s="55"/>
      <c r="CH128" s="55"/>
    </row>
    <row r="129" spans="2:86" ht="21.75" customHeight="1" x14ac:dyDescent="0.15">
      <c r="B129" s="55"/>
      <c r="C129" s="55"/>
      <c r="D129" s="55"/>
      <c r="E129" s="55"/>
      <c r="F129" s="55"/>
      <c r="G129" s="55"/>
      <c r="H129" s="55"/>
      <c r="I129" s="55"/>
      <c r="J129" s="55"/>
      <c r="K129" s="55"/>
      <c r="L129" s="55"/>
      <c r="M129" s="55"/>
      <c r="N129" s="55"/>
      <c r="O129" s="55"/>
      <c r="P129" s="55"/>
      <c r="Q129" s="55"/>
      <c r="R129" s="55"/>
      <c r="S129" s="55"/>
      <c r="T129" s="55"/>
      <c r="U129" s="49"/>
      <c r="V129" s="49"/>
      <c r="W129" s="49"/>
      <c r="X129" s="49"/>
      <c r="Y129" s="49"/>
      <c r="Z129" s="49"/>
      <c r="AA129" s="49"/>
      <c r="AB129" s="49"/>
      <c r="AC129" s="49"/>
      <c r="AD129" s="49"/>
      <c r="AE129" s="49"/>
      <c r="AF129" s="49"/>
      <c r="AG129" s="55"/>
      <c r="AH129" s="55"/>
      <c r="AI129" s="55"/>
      <c r="AJ129" s="55"/>
      <c r="AK129" s="55"/>
      <c r="AL129" s="55"/>
      <c r="AM129" s="55"/>
      <c r="AN129" s="55"/>
      <c r="AO129" s="55"/>
      <c r="AP129" s="55"/>
      <c r="AQ129" s="55"/>
      <c r="AR129" s="55"/>
      <c r="AS129" s="55"/>
      <c r="AT129" s="54">
        <f t="shared" si="3"/>
        <v>0</v>
      </c>
      <c r="AU129" s="54"/>
      <c r="AV129" s="54"/>
      <c r="AW129" s="54"/>
      <c r="AX129" s="54"/>
      <c r="AY129" s="54">
        <f>MATCH(AT129,標準報酬等級表!$F$8:$F$57,1)</f>
        <v>1</v>
      </c>
      <c r="AZ129" s="54"/>
      <c r="BA129" s="54"/>
      <c r="BB129" s="54">
        <f>LOOKUP(AY129,標準報酬等級表!$A$8:$A$57,標準報酬等級表!$D$8:$D$57)</f>
        <v>58</v>
      </c>
      <c r="BC129" s="54"/>
      <c r="BD129" s="54"/>
      <c r="BE129" s="54">
        <f t="shared" si="4"/>
        <v>1</v>
      </c>
      <c r="BF129" s="54"/>
      <c r="BG129" s="54"/>
      <c r="BH129" s="54">
        <f>LOOKUP(BE129,標準報酬等級表!$B$11:$B$42,標準報酬等級表!$D$11:$D$42)</f>
        <v>88</v>
      </c>
      <c r="BI129" s="54"/>
      <c r="BJ129" s="54"/>
      <c r="BK129" s="54">
        <f t="shared" si="5"/>
        <v>1</v>
      </c>
      <c r="BL129" s="54"/>
      <c r="BM129" s="54"/>
      <c r="BN129" s="54"/>
      <c r="BO129" s="54">
        <f>LOOKUP(BK129,標準報酬等級表!$B$11:$B$42,標準報酬等級表!$D$11:$D$42)</f>
        <v>88</v>
      </c>
      <c r="BP129" s="54"/>
      <c r="BQ129" s="54"/>
      <c r="BR129" s="54"/>
      <c r="BS129" s="49"/>
      <c r="BT129" s="49"/>
      <c r="BU129" s="49"/>
      <c r="BV129" s="49"/>
      <c r="BW129" s="49"/>
      <c r="BX129" s="49"/>
      <c r="BY129" s="49"/>
      <c r="BZ129" s="49"/>
      <c r="CA129" s="49"/>
      <c r="CB129" s="49"/>
      <c r="CC129" s="55"/>
      <c r="CD129" s="55"/>
      <c r="CE129" s="55"/>
      <c r="CF129" s="55"/>
      <c r="CG129" s="55"/>
      <c r="CH129" s="55"/>
    </row>
    <row r="130" spans="2:86" ht="21.75" customHeight="1" x14ac:dyDescent="0.15">
      <c r="B130" s="55"/>
      <c r="C130" s="55"/>
      <c r="D130" s="55"/>
      <c r="E130" s="55"/>
      <c r="F130" s="55"/>
      <c r="G130" s="55"/>
      <c r="H130" s="55"/>
      <c r="I130" s="55"/>
      <c r="J130" s="55"/>
      <c r="K130" s="55"/>
      <c r="L130" s="55"/>
      <c r="M130" s="55"/>
      <c r="N130" s="55"/>
      <c r="O130" s="55"/>
      <c r="P130" s="55"/>
      <c r="Q130" s="55"/>
      <c r="R130" s="55"/>
      <c r="S130" s="55"/>
      <c r="T130" s="55"/>
      <c r="U130" s="49"/>
      <c r="V130" s="49"/>
      <c r="W130" s="49"/>
      <c r="X130" s="49"/>
      <c r="Y130" s="49"/>
      <c r="Z130" s="49"/>
      <c r="AA130" s="49"/>
      <c r="AB130" s="49"/>
      <c r="AC130" s="49"/>
      <c r="AD130" s="49"/>
      <c r="AE130" s="49"/>
      <c r="AF130" s="49"/>
      <c r="AG130" s="55"/>
      <c r="AH130" s="55"/>
      <c r="AI130" s="55"/>
      <c r="AJ130" s="55"/>
      <c r="AK130" s="55"/>
      <c r="AL130" s="55"/>
      <c r="AM130" s="55"/>
      <c r="AN130" s="55"/>
      <c r="AO130" s="55"/>
      <c r="AP130" s="55"/>
      <c r="AQ130" s="55"/>
      <c r="AR130" s="55"/>
      <c r="AS130" s="55"/>
      <c r="AT130" s="54">
        <f t="shared" si="3"/>
        <v>0</v>
      </c>
      <c r="AU130" s="54"/>
      <c r="AV130" s="54"/>
      <c r="AW130" s="54"/>
      <c r="AX130" s="54"/>
      <c r="AY130" s="54">
        <f>MATCH(AT130,標準報酬等級表!$F$8:$F$57,1)</f>
        <v>1</v>
      </c>
      <c r="AZ130" s="54"/>
      <c r="BA130" s="54"/>
      <c r="BB130" s="54">
        <f>LOOKUP(AY130,標準報酬等級表!$A$8:$A$57,標準報酬等級表!$D$8:$D$57)</f>
        <v>58</v>
      </c>
      <c r="BC130" s="54"/>
      <c r="BD130" s="54"/>
      <c r="BE130" s="54">
        <f t="shared" si="4"/>
        <v>1</v>
      </c>
      <c r="BF130" s="54"/>
      <c r="BG130" s="54"/>
      <c r="BH130" s="54">
        <f>LOOKUP(BE130,標準報酬等級表!$B$11:$B$42,標準報酬等級表!$D$11:$D$42)</f>
        <v>88</v>
      </c>
      <c r="BI130" s="54"/>
      <c r="BJ130" s="54"/>
      <c r="BK130" s="54">
        <f t="shared" si="5"/>
        <v>1</v>
      </c>
      <c r="BL130" s="54"/>
      <c r="BM130" s="54"/>
      <c r="BN130" s="54"/>
      <c r="BO130" s="54">
        <f>LOOKUP(BK130,標準報酬等級表!$B$11:$B$42,標準報酬等級表!$D$11:$D$42)</f>
        <v>88</v>
      </c>
      <c r="BP130" s="54"/>
      <c r="BQ130" s="54"/>
      <c r="BR130" s="54"/>
      <c r="BS130" s="49"/>
      <c r="BT130" s="49"/>
      <c r="BU130" s="49"/>
      <c r="BV130" s="49"/>
      <c r="BW130" s="49"/>
      <c r="BX130" s="49"/>
      <c r="BY130" s="49"/>
      <c r="BZ130" s="49"/>
      <c r="CA130" s="49"/>
      <c r="CB130" s="49"/>
      <c r="CC130" s="55"/>
      <c r="CD130" s="55"/>
      <c r="CE130" s="55"/>
      <c r="CF130" s="55"/>
      <c r="CG130" s="55"/>
      <c r="CH130" s="55"/>
    </row>
    <row r="131" spans="2:86" ht="21.75" customHeight="1" x14ac:dyDescent="0.15">
      <c r="B131" s="55"/>
      <c r="C131" s="55"/>
      <c r="D131" s="55"/>
      <c r="E131" s="55"/>
      <c r="F131" s="55"/>
      <c r="G131" s="55"/>
      <c r="H131" s="55"/>
      <c r="I131" s="55"/>
      <c r="J131" s="55"/>
      <c r="K131" s="55"/>
      <c r="L131" s="55"/>
      <c r="M131" s="55"/>
      <c r="N131" s="55"/>
      <c r="O131" s="55"/>
      <c r="P131" s="55"/>
      <c r="Q131" s="55"/>
      <c r="R131" s="55"/>
      <c r="S131" s="55"/>
      <c r="T131" s="55"/>
      <c r="U131" s="49"/>
      <c r="V131" s="49"/>
      <c r="W131" s="49"/>
      <c r="X131" s="49"/>
      <c r="Y131" s="49"/>
      <c r="Z131" s="49"/>
      <c r="AA131" s="49"/>
      <c r="AB131" s="49"/>
      <c r="AC131" s="49"/>
      <c r="AD131" s="49"/>
      <c r="AE131" s="49"/>
      <c r="AF131" s="49"/>
      <c r="AG131" s="55"/>
      <c r="AH131" s="55"/>
      <c r="AI131" s="55"/>
      <c r="AJ131" s="55"/>
      <c r="AK131" s="55"/>
      <c r="AL131" s="55"/>
      <c r="AM131" s="55"/>
      <c r="AN131" s="55"/>
      <c r="AO131" s="55"/>
      <c r="AP131" s="55"/>
      <c r="AQ131" s="55"/>
      <c r="AR131" s="55"/>
      <c r="AS131" s="55"/>
      <c r="AT131" s="54">
        <f t="shared" si="3"/>
        <v>0</v>
      </c>
      <c r="AU131" s="54"/>
      <c r="AV131" s="54"/>
      <c r="AW131" s="54"/>
      <c r="AX131" s="54"/>
      <c r="AY131" s="54">
        <f>MATCH(AT131,標準報酬等級表!$F$8:$F$57,1)</f>
        <v>1</v>
      </c>
      <c r="AZ131" s="54"/>
      <c r="BA131" s="54"/>
      <c r="BB131" s="54">
        <f>LOOKUP(AY131,標準報酬等級表!$A$8:$A$57,標準報酬等級表!$D$8:$D$57)</f>
        <v>58</v>
      </c>
      <c r="BC131" s="54"/>
      <c r="BD131" s="54"/>
      <c r="BE131" s="54">
        <f t="shared" si="4"/>
        <v>1</v>
      </c>
      <c r="BF131" s="54"/>
      <c r="BG131" s="54"/>
      <c r="BH131" s="54">
        <f>LOOKUP(BE131,標準報酬等級表!$B$11:$B$42,標準報酬等級表!$D$11:$D$42)</f>
        <v>88</v>
      </c>
      <c r="BI131" s="54"/>
      <c r="BJ131" s="54"/>
      <c r="BK131" s="54">
        <f t="shared" si="5"/>
        <v>1</v>
      </c>
      <c r="BL131" s="54"/>
      <c r="BM131" s="54"/>
      <c r="BN131" s="54"/>
      <c r="BO131" s="54">
        <f>LOOKUP(BK131,標準報酬等級表!$B$11:$B$42,標準報酬等級表!$D$11:$D$42)</f>
        <v>88</v>
      </c>
      <c r="BP131" s="54"/>
      <c r="BQ131" s="54"/>
      <c r="BR131" s="54"/>
      <c r="BS131" s="49"/>
      <c r="BT131" s="49"/>
      <c r="BU131" s="49"/>
      <c r="BV131" s="49"/>
      <c r="BW131" s="49"/>
      <c r="BX131" s="49"/>
      <c r="BY131" s="49"/>
      <c r="BZ131" s="49"/>
      <c r="CA131" s="49"/>
      <c r="CB131" s="49"/>
      <c r="CC131" s="55"/>
      <c r="CD131" s="55"/>
      <c r="CE131" s="55"/>
      <c r="CF131" s="55"/>
      <c r="CG131" s="55"/>
      <c r="CH131" s="55"/>
    </row>
    <row r="132" spans="2:86" ht="21.75" customHeight="1" x14ac:dyDescent="0.15">
      <c r="B132" s="55"/>
      <c r="C132" s="55"/>
      <c r="D132" s="55"/>
      <c r="E132" s="55"/>
      <c r="F132" s="55"/>
      <c r="G132" s="55"/>
      <c r="H132" s="55"/>
      <c r="I132" s="55"/>
      <c r="J132" s="55"/>
      <c r="K132" s="55"/>
      <c r="L132" s="55"/>
      <c r="M132" s="55"/>
      <c r="N132" s="55"/>
      <c r="O132" s="55"/>
      <c r="P132" s="55"/>
      <c r="Q132" s="55"/>
      <c r="R132" s="55"/>
      <c r="S132" s="55"/>
      <c r="T132" s="55"/>
      <c r="U132" s="49"/>
      <c r="V132" s="49"/>
      <c r="W132" s="49"/>
      <c r="X132" s="49"/>
      <c r="Y132" s="49"/>
      <c r="Z132" s="49"/>
      <c r="AA132" s="49"/>
      <c r="AB132" s="49"/>
      <c r="AC132" s="49"/>
      <c r="AD132" s="49"/>
      <c r="AE132" s="49"/>
      <c r="AF132" s="49"/>
      <c r="AG132" s="55"/>
      <c r="AH132" s="55"/>
      <c r="AI132" s="55"/>
      <c r="AJ132" s="55"/>
      <c r="AK132" s="55"/>
      <c r="AL132" s="55"/>
      <c r="AM132" s="55"/>
      <c r="AN132" s="55"/>
      <c r="AO132" s="55"/>
      <c r="AP132" s="55"/>
      <c r="AQ132" s="55"/>
      <c r="AR132" s="55"/>
      <c r="AS132" s="55"/>
      <c r="AT132" s="54">
        <f t="shared" si="3"/>
        <v>0</v>
      </c>
      <c r="AU132" s="54"/>
      <c r="AV132" s="54"/>
      <c r="AW132" s="54"/>
      <c r="AX132" s="54"/>
      <c r="AY132" s="54">
        <f>MATCH(AT132,標準報酬等級表!$F$8:$F$57,1)</f>
        <v>1</v>
      </c>
      <c r="AZ132" s="54"/>
      <c r="BA132" s="54"/>
      <c r="BB132" s="54">
        <f>LOOKUP(AY132,標準報酬等級表!$A$8:$A$57,標準報酬等級表!$D$8:$D$57)</f>
        <v>58</v>
      </c>
      <c r="BC132" s="54"/>
      <c r="BD132" s="54"/>
      <c r="BE132" s="54">
        <f t="shared" si="4"/>
        <v>1</v>
      </c>
      <c r="BF132" s="54"/>
      <c r="BG132" s="54"/>
      <c r="BH132" s="54">
        <f>LOOKUP(BE132,標準報酬等級表!$B$11:$B$42,標準報酬等級表!$D$11:$D$42)</f>
        <v>88</v>
      </c>
      <c r="BI132" s="54"/>
      <c r="BJ132" s="54"/>
      <c r="BK132" s="54">
        <f t="shared" si="5"/>
        <v>1</v>
      </c>
      <c r="BL132" s="54"/>
      <c r="BM132" s="54"/>
      <c r="BN132" s="54"/>
      <c r="BO132" s="54">
        <f>LOOKUP(BK132,標準報酬等級表!$B$11:$B$42,標準報酬等級表!$D$11:$D$42)</f>
        <v>88</v>
      </c>
      <c r="BP132" s="54"/>
      <c r="BQ132" s="54"/>
      <c r="BR132" s="54"/>
      <c r="BS132" s="49"/>
      <c r="BT132" s="49"/>
      <c r="BU132" s="49"/>
      <c r="BV132" s="49"/>
      <c r="BW132" s="49"/>
      <c r="BX132" s="49"/>
      <c r="BY132" s="49"/>
      <c r="BZ132" s="49"/>
      <c r="CA132" s="49"/>
      <c r="CB132" s="49"/>
      <c r="CC132" s="55"/>
      <c r="CD132" s="55"/>
      <c r="CE132" s="55"/>
      <c r="CF132" s="55"/>
      <c r="CG132" s="55"/>
      <c r="CH132" s="55"/>
    </row>
    <row r="133" spans="2:86" ht="21.75" customHeight="1" x14ac:dyDescent="0.15">
      <c r="B133" s="55"/>
      <c r="C133" s="55"/>
      <c r="D133" s="55"/>
      <c r="E133" s="55"/>
      <c r="F133" s="55"/>
      <c r="G133" s="55"/>
      <c r="H133" s="55"/>
      <c r="I133" s="55"/>
      <c r="J133" s="55"/>
      <c r="K133" s="55"/>
      <c r="L133" s="55"/>
      <c r="M133" s="55"/>
      <c r="N133" s="55"/>
      <c r="O133" s="55"/>
      <c r="P133" s="55"/>
      <c r="Q133" s="55"/>
      <c r="R133" s="55"/>
      <c r="S133" s="55"/>
      <c r="T133" s="55"/>
      <c r="U133" s="49"/>
      <c r="V133" s="49"/>
      <c r="W133" s="49"/>
      <c r="X133" s="49"/>
      <c r="Y133" s="49"/>
      <c r="Z133" s="49"/>
      <c r="AA133" s="49"/>
      <c r="AB133" s="49"/>
      <c r="AC133" s="49"/>
      <c r="AD133" s="49"/>
      <c r="AE133" s="49"/>
      <c r="AF133" s="49"/>
      <c r="AG133" s="55"/>
      <c r="AH133" s="55"/>
      <c r="AI133" s="55"/>
      <c r="AJ133" s="55"/>
      <c r="AK133" s="55"/>
      <c r="AL133" s="55"/>
      <c r="AM133" s="55"/>
      <c r="AN133" s="55"/>
      <c r="AO133" s="55"/>
      <c r="AP133" s="55"/>
      <c r="AQ133" s="55"/>
      <c r="AR133" s="55"/>
      <c r="AS133" s="55"/>
      <c r="AT133" s="54">
        <f t="shared" si="3"/>
        <v>0</v>
      </c>
      <c r="AU133" s="54"/>
      <c r="AV133" s="54"/>
      <c r="AW133" s="54"/>
      <c r="AX133" s="54"/>
      <c r="AY133" s="54">
        <f>MATCH(AT133,標準報酬等級表!$F$8:$F$57,1)</f>
        <v>1</v>
      </c>
      <c r="AZ133" s="54"/>
      <c r="BA133" s="54"/>
      <c r="BB133" s="54">
        <f>LOOKUP(AY133,標準報酬等級表!$A$8:$A$57,標準報酬等級表!$D$8:$D$57)</f>
        <v>58</v>
      </c>
      <c r="BC133" s="54"/>
      <c r="BD133" s="54"/>
      <c r="BE133" s="54">
        <f t="shared" si="4"/>
        <v>1</v>
      </c>
      <c r="BF133" s="54"/>
      <c r="BG133" s="54"/>
      <c r="BH133" s="54">
        <f>LOOKUP(BE133,標準報酬等級表!$B$11:$B$42,標準報酬等級表!$D$11:$D$42)</f>
        <v>88</v>
      </c>
      <c r="BI133" s="54"/>
      <c r="BJ133" s="54"/>
      <c r="BK133" s="54">
        <f t="shared" si="5"/>
        <v>1</v>
      </c>
      <c r="BL133" s="54"/>
      <c r="BM133" s="54"/>
      <c r="BN133" s="54"/>
      <c r="BO133" s="54">
        <f>LOOKUP(BK133,標準報酬等級表!$B$11:$B$42,標準報酬等級表!$D$11:$D$42)</f>
        <v>88</v>
      </c>
      <c r="BP133" s="54"/>
      <c r="BQ133" s="54"/>
      <c r="BR133" s="54"/>
      <c r="BS133" s="49"/>
      <c r="BT133" s="49"/>
      <c r="BU133" s="49"/>
      <c r="BV133" s="49"/>
      <c r="BW133" s="49"/>
      <c r="BX133" s="49"/>
      <c r="BY133" s="49"/>
      <c r="BZ133" s="49"/>
      <c r="CA133" s="49"/>
      <c r="CB133" s="49"/>
      <c r="CC133" s="55"/>
      <c r="CD133" s="55"/>
      <c r="CE133" s="55"/>
      <c r="CF133" s="55"/>
      <c r="CG133" s="55"/>
      <c r="CH133" s="55"/>
    </row>
    <row r="134" spans="2:86" ht="21.75" customHeight="1" x14ac:dyDescent="0.15">
      <c r="B134" s="55"/>
      <c r="C134" s="55"/>
      <c r="D134" s="55"/>
      <c r="E134" s="55"/>
      <c r="F134" s="55"/>
      <c r="G134" s="55"/>
      <c r="H134" s="55"/>
      <c r="I134" s="55"/>
      <c r="J134" s="55"/>
      <c r="K134" s="55"/>
      <c r="L134" s="55"/>
      <c r="M134" s="55"/>
      <c r="N134" s="55"/>
      <c r="O134" s="55"/>
      <c r="P134" s="55"/>
      <c r="Q134" s="55"/>
      <c r="R134" s="55"/>
      <c r="S134" s="55"/>
      <c r="T134" s="55"/>
      <c r="U134" s="49"/>
      <c r="V134" s="49"/>
      <c r="W134" s="49"/>
      <c r="X134" s="49"/>
      <c r="Y134" s="49"/>
      <c r="Z134" s="49"/>
      <c r="AA134" s="49"/>
      <c r="AB134" s="49"/>
      <c r="AC134" s="49"/>
      <c r="AD134" s="49"/>
      <c r="AE134" s="49"/>
      <c r="AF134" s="49"/>
      <c r="AG134" s="55"/>
      <c r="AH134" s="55"/>
      <c r="AI134" s="55"/>
      <c r="AJ134" s="55"/>
      <c r="AK134" s="55"/>
      <c r="AL134" s="55"/>
      <c r="AM134" s="55"/>
      <c r="AN134" s="55"/>
      <c r="AO134" s="55"/>
      <c r="AP134" s="55"/>
      <c r="AQ134" s="55"/>
      <c r="AR134" s="55"/>
      <c r="AS134" s="55"/>
      <c r="AT134" s="54">
        <f t="shared" si="3"/>
        <v>0</v>
      </c>
      <c r="AU134" s="54"/>
      <c r="AV134" s="54"/>
      <c r="AW134" s="54"/>
      <c r="AX134" s="54"/>
      <c r="AY134" s="54">
        <f>MATCH(AT134,標準報酬等級表!$F$8:$F$57,1)</f>
        <v>1</v>
      </c>
      <c r="AZ134" s="54"/>
      <c r="BA134" s="54"/>
      <c r="BB134" s="54">
        <f>LOOKUP(AY134,標準報酬等級表!$A$8:$A$57,標準報酬等級表!$D$8:$D$57)</f>
        <v>58</v>
      </c>
      <c r="BC134" s="54"/>
      <c r="BD134" s="54"/>
      <c r="BE134" s="54">
        <f t="shared" si="4"/>
        <v>1</v>
      </c>
      <c r="BF134" s="54"/>
      <c r="BG134" s="54"/>
      <c r="BH134" s="54">
        <f>LOOKUP(BE134,標準報酬等級表!$B$11:$B$42,標準報酬等級表!$D$11:$D$42)</f>
        <v>88</v>
      </c>
      <c r="BI134" s="54"/>
      <c r="BJ134" s="54"/>
      <c r="BK134" s="54">
        <f t="shared" si="5"/>
        <v>1</v>
      </c>
      <c r="BL134" s="54"/>
      <c r="BM134" s="54"/>
      <c r="BN134" s="54"/>
      <c r="BO134" s="54">
        <f>LOOKUP(BK134,標準報酬等級表!$B$11:$B$42,標準報酬等級表!$D$11:$D$42)</f>
        <v>88</v>
      </c>
      <c r="BP134" s="54"/>
      <c r="BQ134" s="54"/>
      <c r="BR134" s="54"/>
      <c r="BS134" s="49"/>
      <c r="BT134" s="49"/>
      <c r="BU134" s="49"/>
      <c r="BV134" s="49"/>
      <c r="BW134" s="49"/>
      <c r="BX134" s="49"/>
      <c r="BY134" s="49"/>
      <c r="BZ134" s="49"/>
      <c r="CA134" s="49"/>
      <c r="CB134" s="49"/>
      <c r="CC134" s="55"/>
      <c r="CD134" s="55"/>
      <c r="CE134" s="55"/>
      <c r="CF134" s="55"/>
      <c r="CG134" s="55"/>
      <c r="CH134" s="55"/>
    </row>
    <row r="135" spans="2:86" ht="21.75" customHeight="1" x14ac:dyDescent="0.15">
      <c r="B135" s="55"/>
      <c r="C135" s="55"/>
      <c r="D135" s="55"/>
      <c r="E135" s="55"/>
      <c r="F135" s="55"/>
      <c r="G135" s="55"/>
      <c r="H135" s="55"/>
      <c r="I135" s="55"/>
      <c r="J135" s="55"/>
      <c r="K135" s="55"/>
      <c r="L135" s="55"/>
      <c r="M135" s="55"/>
      <c r="N135" s="55"/>
      <c r="O135" s="55"/>
      <c r="P135" s="55"/>
      <c r="Q135" s="55"/>
      <c r="R135" s="55"/>
      <c r="S135" s="55"/>
      <c r="T135" s="55"/>
      <c r="U135" s="49"/>
      <c r="V135" s="49"/>
      <c r="W135" s="49"/>
      <c r="X135" s="49"/>
      <c r="Y135" s="49"/>
      <c r="Z135" s="49"/>
      <c r="AA135" s="49"/>
      <c r="AB135" s="49"/>
      <c r="AC135" s="49"/>
      <c r="AD135" s="49"/>
      <c r="AE135" s="49"/>
      <c r="AF135" s="49"/>
      <c r="AG135" s="55"/>
      <c r="AH135" s="55"/>
      <c r="AI135" s="55"/>
      <c r="AJ135" s="55"/>
      <c r="AK135" s="55"/>
      <c r="AL135" s="55"/>
      <c r="AM135" s="55"/>
      <c r="AN135" s="55"/>
      <c r="AO135" s="55"/>
      <c r="AP135" s="55"/>
      <c r="AQ135" s="55"/>
      <c r="AR135" s="55"/>
      <c r="AS135" s="55"/>
      <c r="AT135" s="54">
        <f t="shared" si="3"/>
        <v>0</v>
      </c>
      <c r="AU135" s="54"/>
      <c r="AV135" s="54"/>
      <c r="AW135" s="54"/>
      <c r="AX135" s="54"/>
      <c r="AY135" s="54">
        <f>MATCH(AT135,標準報酬等級表!$F$8:$F$57,1)</f>
        <v>1</v>
      </c>
      <c r="AZ135" s="54"/>
      <c r="BA135" s="54"/>
      <c r="BB135" s="54">
        <f>LOOKUP(AY135,標準報酬等級表!$A$8:$A$57,標準報酬等級表!$D$8:$D$57)</f>
        <v>58</v>
      </c>
      <c r="BC135" s="54"/>
      <c r="BD135" s="54"/>
      <c r="BE135" s="54">
        <f t="shared" si="4"/>
        <v>1</v>
      </c>
      <c r="BF135" s="54"/>
      <c r="BG135" s="54"/>
      <c r="BH135" s="54">
        <f>LOOKUP(BE135,標準報酬等級表!$B$11:$B$42,標準報酬等級表!$D$11:$D$42)</f>
        <v>88</v>
      </c>
      <c r="BI135" s="54"/>
      <c r="BJ135" s="54"/>
      <c r="BK135" s="54">
        <f t="shared" si="5"/>
        <v>1</v>
      </c>
      <c r="BL135" s="54"/>
      <c r="BM135" s="54"/>
      <c r="BN135" s="54"/>
      <c r="BO135" s="54">
        <f>LOOKUP(BK135,標準報酬等級表!$B$11:$B$42,標準報酬等級表!$D$11:$D$42)</f>
        <v>88</v>
      </c>
      <c r="BP135" s="54"/>
      <c r="BQ135" s="54"/>
      <c r="BR135" s="54"/>
      <c r="BS135" s="49"/>
      <c r="BT135" s="49"/>
      <c r="BU135" s="49"/>
      <c r="BV135" s="49"/>
      <c r="BW135" s="49"/>
      <c r="BX135" s="49"/>
      <c r="BY135" s="49"/>
      <c r="BZ135" s="49"/>
      <c r="CA135" s="49"/>
      <c r="CB135" s="49"/>
      <c r="CC135" s="55"/>
      <c r="CD135" s="55"/>
      <c r="CE135" s="55"/>
      <c r="CF135" s="55"/>
      <c r="CG135" s="55"/>
      <c r="CH135" s="55"/>
    </row>
    <row r="136" spans="2:86" ht="21.75" customHeight="1" x14ac:dyDescent="0.15">
      <c r="B136" s="55"/>
      <c r="C136" s="55"/>
      <c r="D136" s="55"/>
      <c r="E136" s="55"/>
      <c r="F136" s="55"/>
      <c r="G136" s="55"/>
      <c r="H136" s="55"/>
      <c r="I136" s="55"/>
      <c r="J136" s="55"/>
      <c r="K136" s="55"/>
      <c r="L136" s="55"/>
      <c r="M136" s="55"/>
      <c r="N136" s="55"/>
      <c r="O136" s="55"/>
      <c r="P136" s="55"/>
      <c r="Q136" s="55"/>
      <c r="R136" s="55"/>
      <c r="S136" s="55"/>
      <c r="T136" s="55"/>
      <c r="U136" s="49"/>
      <c r="V136" s="49"/>
      <c r="W136" s="49"/>
      <c r="X136" s="49"/>
      <c r="Y136" s="49"/>
      <c r="Z136" s="49"/>
      <c r="AA136" s="49"/>
      <c r="AB136" s="49"/>
      <c r="AC136" s="49"/>
      <c r="AD136" s="49"/>
      <c r="AE136" s="49"/>
      <c r="AF136" s="49"/>
      <c r="AG136" s="55"/>
      <c r="AH136" s="55"/>
      <c r="AI136" s="55"/>
      <c r="AJ136" s="55"/>
      <c r="AK136" s="55"/>
      <c r="AL136" s="55"/>
      <c r="AM136" s="55"/>
      <c r="AN136" s="55"/>
      <c r="AO136" s="55"/>
      <c r="AP136" s="55"/>
      <c r="AQ136" s="55"/>
      <c r="AR136" s="55"/>
      <c r="AS136" s="55"/>
      <c r="AT136" s="54">
        <f t="shared" si="3"/>
        <v>0</v>
      </c>
      <c r="AU136" s="54"/>
      <c r="AV136" s="54"/>
      <c r="AW136" s="54"/>
      <c r="AX136" s="54"/>
      <c r="AY136" s="54">
        <f>MATCH(AT136,標準報酬等級表!$F$8:$F$57,1)</f>
        <v>1</v>
      </c>
      <c r="AZ136" s="54"/>
      <c r="BA136" s="54"/>
      <c r="BB136" s="54">
        <f>LOOKUP(AY136,標準報酬等級表!$A$8:$A$57,標準報酬等級表!$D$8:$D$57)</f>
        <v>58</v>
      </c>
      <c r="BC136" s="54"/>
      <c r="BD136" s="54"/>
      <c r="BE136" s="54">
        <f t="shared" si="4"/>
        <v>1</v>
      </c>
      <c r="BF136" s="54"/>
      <c r="BG136" s="54"/>
      <c r="BH136" s="54">
        <f>LOOKUP(BE136,標準報酬等級表!$B$11:$B$42,標準報酬等級表!$D$11:$D$42)</f>
        <v>88</v>
      </c>
      <c r="BI136" s="54"/>
      <c r="BJ136" s="54"/>
      <c r="BK136" s="54">
        <f t="shared" si="5"/>
        <v>1</v>
      </c>
      <c r="BL136" s="54"/>
      <c r="BM136" s="54"/>
      <c r="BN136" s="54"/>
      <c r="BO136" s="54">
        <f>LOOKUP(BK136,標準報酬等級表!$B$11:$B$42,標準報酬等級表!$D$11:$D$42)</f>
        <v>88</v>
      </c>
      <c r="BP136" s="54"/>
      <c r="BQ136" s="54"/>
      <c r="BR136" s="54"/>
      <c r="BS136" s="49"/>
      <c r="BT136" s="49"/>
      <c r="BU136" s="49"/>
      <c r="BV136" s="49"/>
      <c r="BW136" s="49"/>
      <c r="BX136" s="49"/>
      <c r="BY136" s="49"/>
      <c r="BZ136" s="49"/>
      <c r="CA136" s="49"/>
      <c r="CB136" s="49"/>
      <c r="CC136" s="55"/>
      <c r="CD136" s="55"/>
      <c r="CE136" s="55"/>
      <c r="CF136" s="55"/>
      <c r="CG136" s="55"/>
      <c r="CH136" s="55"/>
    </row>
    <row r="137" spans="2:86" ht="21.75" customHeight="1" x14ac:dyDescent="0.15">
      <c r="B137" s="55"/>
      <c r="C137" s="55"/>
      <c r="D137" s="55"/>
      <c r="E137" s="55"/>
      <c r="F137" s="55"/>
      <c r="G137" s="55"/>
      <c r="H137" s="55"/>
      <c r="I137" s="55"/>
      <c r="J137" s="55"/>
      <c r="K137" s="55"/>
      <c r="L137" s="55"/>
      <c r="M137" s="55"/>
      <c r="N137" s="55"/>
      <c r="O137" s="55"/>
      <c r="P137" s="55"/>
      <c r="Q137" s="55"/>
      <c r="R137" s="55"/>
      <c r="S137" s="55"/>
      <c r="T137" s="55"/>
      <c r="U137" s="49"/>
      <c r="V137" s="49"/>
      <c r="W137" s="49"/>
      <c r="X137" s="49"/>
      <c r="Y137" s="49"/>
      <c r="Z137" s="49"/>
      <c r="AA137" s="49"/>
      <c r="AB137" s="49"/>
      <c r="AC137" s="49"/>
      <c r="AD137" s="49"/>
      <c r="AE137" s="49"/>
      <c r="AF137" s="49"/>
      <c r="AG137" s="55"/>
      <c r="AH137" s="55"/>
      <c r="AI137" s="55"/>
      <c r="AJ137" s="55"/>
      <c r="AK137" s="55"/>
      <c r="AL137" s="55"/>
      <c r="AM137" s="55"/>
      <c r="AN137" s="55"/>
      <c r="AO137" s="55"/>
      <c r="AP137" s="55"/>
      <c r="AQ137" s="55"/>
      <c r="AR137" s="55"/>
      <c r="AS137" s="55"/>
      <c r="AT137" s="54">
        <f t="shared" si="3"/>
        <v>0</v>
      </c>
      <c r="AU137" s="54"/>
      <c r="AV137" s="54"/>
      <c r="AW137" s="54"/>
      <c r="AX137" s="54"/>
      <c r="AY137" s="54">
        <f>MATCH(AT137,標準報酬等級表!$F$8:$F$57,1)</f>
        <v>1</v>
      </c>
      <c r="AZ137" s="54"/>
      <c r="BA137" s="54"/>
      <c r="BB137" s="54">
        <f>LOOKUP(AY137,標準報酬等級表!$A$8:$A$57,標準報酬等級表!$D$8:$D$57)</f>
        <v>58</v>
      </c>
      <c r="BC137" s="54"/>
      <c r="BD137" s="54"/>
      <c r="BE137" s="54">
        <f t="shared" si="4"/>
        <v>1</v>
      </c>
      <c r="BF137" s="54"/>
      <c r="BG137" s="54"/>
      <c r="BH137" s="54">
        <f>LOOKUP(BE137,標準報酬等級表!$B$11:$B$42,標準報酬等級表!$D$11:$D$42)</f>
        <v>88</v>
      </c>
      <c r="BI137" s="54"/>
      <c r="BJ137" s="54"/>
      <c r="BK137" s="54">
        <f t="shared" si="5"/>
        <v>1</v>
      </c>
      <c r="BL137" s="54"/>
      <c r="BM137" s="54"/>
      <c r="BN137" s="54"/>
      <c r="BO137" s="54">
        <f>LOOKUP(BK137,標準報酬等級表!$B$11:$B$42,標準報酬等級表!$D$11:$D$42)</f>
        <v>88</v>
      </c>
      <c r="BP137" s="54"/>
      <c r="BQ137" s="54"/>
      <c r="BR137" s="54"/>
      <c r="BS137" s="49"/>
      <c r="BT137" s="49"/>
      <c r="BU137" s="49"/>
      <c r="BV137" s="49"/>
      <c r="BW137" s="49"/>
      <c r="BX137" s="49"/>
      <c r="BY137" s="49"/>
      <c r="BZ137" s="49"/>
      <c r="CA137" s="49"/>
      <c r="CB137" s="49"/>
      <c r="CC137" s="55"/>
      <c r="CD137" s="55"/>
      <c r="CE137" s="55"/>
      <c r="CF137" s="55"/>
      <c r="CG137" s="55"/>
      <c r="CH137" s="55"/>
    </row>
    <row r="138" spans="2:86" ht="21.75" customHeight="1" x14ac:dyDescent="0.15">
      <c r="B138" s="55"/>
      <c r="C138" s="55"/>
      <c r="D138" s="55"/>
      <c r="E138" s="55"/>
      <c r="F138" s="55"/>
      <c r="G138" s="55"/>
      <c r="H138" s="55"/>
      <c r="I138" s="55"/>
      <c r="J138" s="55"/>
      <c r="K138" s="55"/>
      <c r="L138" s="55"/>
      <c r="M138" s="55"/>
      <c r="N138" s="55"/>
      <c r="O138" s="55"/>
      <c r="P138" s="55"/>
      <c r="Q138" s="55"/>
      <c r="R138" s="55"/>
      <c r="S138" s="55"/>
      <c r="T138" s="55"/>
      <c r="U138" s="49"/>
      <c r="V138" s="49"/>
      <c r="W138" s="49"/>
      <c r="X138" s="49"/>
      <c r="Y138" s="49"/>
      <c r="Z138" s="49"/>
      <c r="AA138" s="49"/>
      <c r="AB138" s="49"/>
      <c r="AC138" s="49"/>
      <c r="AD138" s="49"/>
      <c r="AE138" s="49"/>
      <c r="AF138" s="49"/>
      <c r="AG138" s="55"/>
      <c r="AH138" s="55"/>
      <c r="AI138" s="55"/>
      <c r="AJ138" s="55"/>
      <c r="AK138" s="55"/>
      <c r="AL138" s="55"/>
      <c r="AM138" s="55"/>
      <c r="AN138" s="55"/>
      <c r="AO138" s="55"/>
      <c r="AP138" s="55"/>
      <c r="AQ138" s="55"/>
      <c r="AR138" s="55"/>
      <c r="AS138" s="55"/>
      <c r="AT138" s="54">
        <f t="shared" si="3"/>
        <v>0</v>
      </c>
      <c r="AU138" s="54"/>
      <c r="AV138" s="54"/>
      <c r="AW138" s="54"/>
      <c r="AX138" s="54"/>
      <c r="AY138" s="54">
        <f>MATCH(AT138,標準報酬等級表!$F$8:$F$57,1)</f>
        <v>1</v>
      </c>
      <c r="AZ138" s="54"/>
      <c r="BA138" s="54"/>
      <c r="BB138" s="54">
        <f>LOOKUP(AY138,標準報酬等級表!$A$8:$A$57,標準報酬等級表!$D$8:$D$57)</f>
        <v>58</v>
      </c>
      <c r="BC138" s="54"/>
      <c r="BD138" s="54"/>
      <c r="BE138" s="54">
        <f t="shared" si="4"/>
        <v>1</v>
      </c>
      <c r="BF138" s="54"/>
      <c r="BG138" s="54"/>
      <c r="BH138" s="54">
        <f>LOOKUP(BE138,標準報酬等級表!$B$11:$B$42,標準報酬等級表!$D$11:$D$42)</f>
        <v>88</v>
      </c>
      <c r="BI138" s="54"/>
      <c r="BJ138" s="54"/>
      <c r="BK138" s="54">
        <f t="shared" si="5"/>
        <v>1</v>
      </c>
      <c r="BL138" s="54"/>
      <c r="BM138" s="54"/>
      <c r="BN138" s="54"/>
      <c r="BO138" s="54">
        <f>LOOKUP(BK138,標準報酬等級表!$B$11:$B$42,標準報酬等級表!$D$11:$D$42)</f>
        <v>88</v>
      </c>
      <c r="BP138" s="54"/>
      <c r="BQ138" s="54"/>
      <c r="BR138" s="54"/>
      <c r="BS138" s="49"/>
      <c r="BT138" s="49"/>
      <c r="BU138" s="49"/>
      <c r="BV138" s="49"/>
      <c r="BW138" s="49"/>
      <c r="BX138" s="49"/>
      <c r="BY138" s="49"/>
      <c r="BZ138" s="49"/>
      <c r="CA138" s="49"/>
      <c r="CB138" s="49"/>
      <c r="CC138" s="55"/>
      <c r="CD138" s="55"/>
      <c r="CE138" s="55"/>
      <c r="CF138" s="55"/>
      <c r="CG138" s="55"/>
      <c r="CH138" s="55"/>
    </row>
    <row r="139" spans="2:86" ht="21.75" customHeight="1" x14ac:dyDescent="0.15">
      <c r="B139" s="55"/>
      <c r="C139" s="55"/>
      <c r="D139" s="55"/>
      <c r="E139" s="55"/>
      <c r="F139" s="55"/>
      <c r="G139" s="55"/>
      <c r="H139" s="55"/>
      <c r="I139" s="55"/>
      <c r="J139" s="55"/>
      <c r="K139" s="55"/>
      <c r="L139" s="55"/>
      <c r="M139" s="55"/>
      <c r="N139" s="55"/>
      <c r="O139" s="55"/>
      <c r="P139" s="55"/>
      <c r="Q139" s="55"/>
      <c r="R139" s="55"/>
      <c r="S139" s="55"/>
      <c r="T139" s="55"/>
      <c r="U139" s="49"/>
      <c r="V139" s="49"/>
      <c r="W139" s="49"/>
      <c r="X139" s="49"/>
      <c r="Y139" s="49"/>
      <c r="Z139" s="49"/>
      <c r="AA139" s="49"/>
      <c r="AB139" s="49"/>
      <c r="AC139" s="49"/>
      <c r="AD139" s="49"/>
      <c r="AE139" s="49"/>
      <c r="AF139" s="49"/>
      <c r="AG139" s="55"/>
      <c r="AH139" s="55"/>
      <c r="AI139" s="55"/>
      <c r="AJ139" s="55"/>
      <c r="AK139" s="55"/>
      <c r="AL139" s="55"/>
      <c r="AM139" s="55"/>
      <c r="AN139" s="55"/>
      <c r="AO139" s="55"/>
      <c r="AP139" s="55"/>
      <c r="AQ139" s="55"/>
      <c r="AR139" s="55"/>
      <c r="AS139" s="55"/>
      <c r="AT139" s="54">
        <f t="shared" si="3"/>
        <v>0</v>
      </c>
      <c r="AU139" s="54"/>
      <c r="AV139" s="54"/>
      <c r="AW139" s="54"/>
      <c r="AX139" s="54"/>
      <c r="AY139" s="54">
        <f>MATCH(AT139,標準報酬等級表!$F$8:$F$57,1)</f>
        <v>1</v>
      </c>
      <c r="AZ139" s="54"/>
      <c r="BA139" s="54"/>
      <c r="BB139" s="54">
        <f>LOOKUP(AY139,標準報酬等級表!$A$8:$A$57,標準報酬等級表!$D$8:$D$57)</f>
        <v>58</v>
      </c>
      <c r="BC139" s="54"/>
      <c r="BD139" s="54"/>
      <c r="BE139" s="54">
        <f t="shared" si="4"/>
        <v>1</v>
      </c>
      <c r="BF139" s="54"/>
      <c r="BG139" s="54"/>
      <c r="BH139" s="54">
        <f>LOOKUP(BE139,標準報酬等級表!$B$11:$B$42,標準報酬等級表!$D$11:$D$42)</f>
        <v>88</v>
      </c>
      <c r="BI139" s="54"/>
      <c r="BJ139" s="54"/>
      <c r="BK139" s="54">
        <f t="shared" si="5"/>
        <v>1</v>
      </c>
      <c r="BL139" s="54"/>
      <c r="BM139" s="54"/>
      <c r="BN139" s="54"/>
      <c r="BO139" s="54">
        <f>LOOKUP(BK139,標準報酬等級表!$B$11:$B$42,標準報酬等級表!$D$11:$D$42)</f>
        <v>88</v>
      </c>
      <c r="BP139" s="54"/>
      <c r="BQ139" s="54"/>
      <c r="BR139" s="54"/>
      <c r="BS139" s="49"/>
      <c r="BT139" s="49"/>
      <c r="BU139" s="49"/>
      <c r="BV139" s="49"/>
      <c r="BW139" s="49"/>
      <c r="BX139" s="49"/>
      <c r="BY139" s="49"/>
      <c r="BZ139" s="49"/>
      <c r="CA139" s="49"/>
      <c r="CB139" s="49"/>
      <c r="CC139" s="55"/>
      <c r="CD139" s="55"/>
      <c r="CE139" s="55"/>
      <c r="CF139" s="55"/>
      <c r="CG139" s="55"/>
      <c r="CH139" s="55"/>
    </row>
    <row r="140" spans="2:86" ht="21.75" customHeight="1" x14ac:dyDescent="0.15">
      <c r="B140" s="55"/>
      <c r="C140" s="55"/>
      <c r="D140" s="55"/>
      <c r="E140" s="55"/>
      <c r="F140" s="55"/>
      <c r="G140" s="55"/>
      <c r="H140" s="55"/>
      <c r="I140" s="55"/>
      <c r="J140" s="55"/>
      <c r="K140" s="55"/>
      <c r="L140" s="55"/>
      <c r="M140" s="55"/>
      <c r="N140" s="55"/>
      <c r="O140" s="55"/>
      <c r="P140" s="55"/>
      <c r="Q140" s="55"/>
      <c r="R140" s="55"/>
      <c r="S140" s="55"/>
      <c r="T140" s="55"/>
      <c r="U140" s="49"/>
      <c r="V140" s="49"/>
      <c r="W140" s="49"/>
      <c r="X140" s="49"/>
      <c r="Y140" s="49"/>
      <c r="Z140" s="49"/>
      <c r="AA140" s="49"/>
      <c r="AB140" s="49"/>
      <c r="AC140" s="49"/>
      <c r="AD140" s="49"/>
      <c r="AE140" s="49"/>
      <c r="AF140" s="49"/>
      <c r="AG140" s="55"/>
      <c r="AH140" s="55"/>
      <c r="AI140" s="55"/>
      <c r="AJ140" s="55"/>
      <c r="AK140" s="55"/>
      <c r="AL140" s="55"/>
      <c r="AM140" s="55"/>
      <c r="AN140" s="55"/>
      <c r="AO140" s="55"/>
      <c r="AP140" s="55"/>
      <c r="AQ140" s="55"/>
      <c r="AR140" s="55"/>
      <c r="AS140" s="55"/>
      <c r="AT140" s="54">
        <f t="shared" si="3"/>
        <v>0</v>
      </c>
      <c r="AU140" s="54"/>
      <c r="AV140" s="54"/>
      <c r="AW140" s="54"/>
      <c r="AX140" s="54"/>
      <c r="AY140" s="54">
        <f>MATCH(AT140,標準報酬等級表!$F$8:$F$57,1)</f>
        <v>1</v>
      </c>
      <c r="AZ140" s="54"/>
      <c r="BA140" s="54"/>
      <c r="BB140" s="54">
        <f>LOOKUP(AY140,標準報酬等級表!$A$8:$A$57,標準報酬等級表!$D$8:$D$57)</f>
        <v>58</v>
      </c>
      <c r="BC140" s="54"/>
      <c r="BD140" s="54"/>
      <c r="BE140" s="54">
        <f t="shared" si="4"/>
        <v>1</v>
      </c>
      <c r="BF140" s="54"/>
      <c r="BG140" s="54"/>
      <c r="BH140" s="54">
        <f>LOOKUP(BE140,標準報酬等級表!$B$11:$B$42,標準報酬等級表!$D$11:$D$42)</f>
        <v>88</v>
      </c>
      <c r="BI140" s="54"/>
      <c r="BJ140" s="54"/>
      <c r="BK140" s="54">
        <f t="shared" si="5"/>
        <v>1</v>
      </c>
      <c r="BL140" s="54"/>
      <c r="BM140" s="54"/>
      <c r="BN140" s="54"/>
      <c r="BO140" s="54">
        <f>LOOKUP(BK140,標準報酬等級表!$B$11:$B$42,標準報酬等級表!$D$11:$D$42)</f>
        <v>88</v>
      </c>
      <c r="BP140" s="54"/>
      <c r="BQ140" s="54"/>
      <c r="BR140" s="54"/>
      <c r="BS140" s="49"/>
      <c r="BT140" s="49"/>
      <c r="BU140" s="49"/>
      <c r="BV140" s="49"/>
      <c r="BW140" s="49"/>
      <c r="BX140" s="49"/>
      <c r="BY140" s="49"/>
      <c r="BZ140" s="49"/>
      <c r="CA140" s="49"/>
      <c r="CB140" s="49"/>
      <c r="CC140" s="55"/>
      <c r="CD140" s="55"/>
      <c r="CE140" s="55"/>
      <c r="CF140" s="55"/>
      <c r="CG140" s="55"/>
      <c r="CH140" s="55"/>
    </row>
    <row r="141" spans="2:86" ht="21.75" customHeight="1" x14ac:dyDescent="0.15">
      <c r="B141" s="55"/>
      <c r="C141" s="55"/>
      <c r="D141" s="55"/>
      <c r="E141" s="55"/>
      <c r="F141" s="55"/>
      <c r="G141" s="55"/>
      <c r="H141" s="55"/>
      <c r="I141" s="55"/>
      <c r="J141" s="55"/>
      <c r="K141" s="55"/>
      <c r="L141" s="55"/>
      <c r="M141" s="55"/>
      <c r="N141" s="55"/>
      <c r="O141" s="55"/>
      <c r="P141" s="55"/>
      <c r="Q141" s="55"/>
      <c r="R141" s="55"/>
      <c r="S141" s="55"/>
      <c r="T141" s="55"/>
      <c r="U141" s="49"/>
      <c r="V141" s="49"/>
      <c r="W141" s="49"/>
      <c r="X141" s="49"/>
      <c r="Y141" s="49"/>
      <c r="Z141" s="49"/>
      <c r="AA141" s="49"/>
      <c r="AB141" s="49"/>
      <c r="AC141" s="49"/>
      <c r="AD141" s="49"/>
      <c r="AE141" s="49"/>
      <c r="AF141" s="49"/>
      <c r="AG141" s="55"/>
      <c r="AH141" s="55"/>
      <c r="AI141" s="55"/>
      <c r="AJ141" s="55"/>
      <c r="AK141" s="55"/>
      <c r="AL141" s="55"/>
      <c r="AM141" s="55"/>
      <c r="AN141" s="55"/>
      <c r="AO141" s="55"/>
      <c r="AP141" s="55"/>
      <c r="AQ141" s="55"/>
      <c r="AR141" s="55"/>
      <c r="AS141" s="55"/>
      <c r="AT141" s="54">
        <f t="shared" si="3"/>
        <v>0</v>
      </c>
      <c r="AU141" s="54"/>
      <c r="AV141" s="54"/>
      <c r="AW141" s="54"/>
      <c r="AX141" s="54"/>
      <c r="AY141" s="54">
        <f>MATCH(AT141,標準報酬等級表!$F$8:$F$57,1)</f>
        <v>1</v>
      </c>
      <c r="AZ141" s="54"/>
      <c r="BA141" s="54"/>
      <c r="BB141" s="54">
        <f>LOOKUP(AY141,標準報酬等級表!$A$8:$A$57,標準報酬等級表!$D$8:$D$57)</f>
        <v>58</v>
      </c>
      <c r="BC141" s="54"/>
      <c r="BD141" s="54"/>
      <c r="BE141" s="54">
        <f t="shared" si="4"/>
        <v>1</v>
      </c>
      <c r="BF141" s="54"/>
      <c r="BG141" s="54"/>
      <c r="BH141" s="54">
        <f>LOOKUP(BE141,標準報酬等級表!$B$11:$B$42,標準報酬等級表!$D$11:$D$42)</f>
        <v>88</v>
      </c>
      <c r="BI141" s="54"/>
      <c r="BJ141" s="54"/>
      <c r="BK141" s="54">
        <f t="shared" si="5"/>
        <v>1</v>
      </c>
      <c r="BL141" s="54"/>
      <c r="BM141" s="54"/>
      <c r="BN141" s="54"/>
      <c r="BO141" s="54">
        <f>LOOKUP(BK141,標準報酬等級表!$B$11:$B$42,標準報酬等級表!$D$11:$D$42)</f>
        <v>88</v>
      </c>
      <c r="BP141" s="54"/>
      <c r="BQ141" s="54"/>
      <c r="BR141" s="54"/>
      <c r="BS141" s="49"/>
      <c r="BT141" s="49"/>
      <c r="BU141" s="49"/>
      <c r="BV141" s="49"/>
      <c r="BW141" s="49"/>
      <c r="BX141" s="49"/>
      <c r="BY141" s="49"/>
      <c r="BZ141" s="49"/>
      <c r="CA141" s="49"/>
      <c r="CB141" s="49"/>
      <c r="CC141" s="55"/>
      <c r="CD141" s="55"/>
      <c r="CE141" s="55"/>
      <c r="CF141" s="55"/>
      <c r="CG141" s="55"/>
      <c r="CH141" s="55"/>
    </row>
    <row r="142" spans="2:86" ht="21.75" customHeight="1" x14ac:dyDescent="0.15">
      <c r="B142" s="55"/>
      <c r="C142" s="55"/>
      <c r="D142" s="55"/>
      <c r="E142" s="55"/>
      <c r="F142" s="55"/>
      <c r="G142" s="55"/>
      <c r="H142" s="55"/>
      <c r="I142" s="55"/>
      <c r="J142" s="55"/>
      <c r="K142" s="55"/>
      <c r="L142" s="55"/>
      <c r="M142" s="55"/>
      <c r="N142" s="55"/>
      <c r="O142" s="55"/>
      <c r="P142" s="55"/>
      <c r="Q142" s="55"/>
      <c r="R142" s="55"/>
      <c r="S142" s="55"/>
      <c r="T142" s="55"/>
      <c r="U142" s="49"/>
      <c r="V142" s="49"/>
      <c r="W142" s="49"/>
      <c r="X142" s="49"/>
      <c r="Y142" s="49"/>
      <c r="Z142" s="49"/>
      <c r="AA142" s="49"/>
      <c r="AB142" s="49"/>
      <c r="AC142" s="49"/>
      <c r="AD142" s="49"/>
      <c r="AE142" s="49"/>
      <c r="AF142" s="49"/>
      <c r="AG142" s="55"/>
      <c r="AH142" s="55"/>
      <c r="AI142" s="55"/>
      <c r="AJ142" s="55"/>
      <c r="AK142" s="55"/>
      <c r="AL142" s="55"/>
      <c r="AM142" s="55"/>
      <c r="AN142" s="55"/>
      <c r="AO142" s="55"/>
      <c r="AP142" s="55"/>
      <c r="AQ142" s="55"/>
      <c r="AR142" s="55"/>
      <c r="AS142" s="55"/>
      <c r="AT142" s="54">
        <f t="shared" si="3"/>
        <v>0</v>
      </c>
      <c r="AU142" s="54"/>
      <c r="AV142" s="54"/>
      <c r="AW142" s="54"/>
      <c r="AX142" s="54"/>
      <c r="AY142" s="54">
        <f>MATCH(AT142,標準報酬等級表!$F$8:$F$57,1)</f>
        <v>1</v>
      </c>
      <c r="AZ142" s="54"/>
      <c r="BA142" s="54"/>
      <c r="BB142" s="54">
        <f>LOOKUP(AY142,標準報酬等級表!$A$8:$A$57,標準報酬等級表!$D$8:$D$57)</f>
        <v>58</v>
      </c>
      <c r="BC142" s="54"/>
      <c r="BD142" s="54"/>
      <c r="BE142" s="54">
        <f t="shared" si="4"/>
        <v>1</v>
      </c>
      <c r="BF142" s="54"/>
      <c r="BG142" s="54"/>
      <c r="BH142" s="54">
        <f>LOOKUP(BE142,標準報酬等級表!$B$11:$B$42,標準報酬等級表!$D$11:$D$42)</f>
        <v>88</v>
      </c>
      <c r="BI142" s="54"/>
      <c r="BJ142" s="54"/>
      <c r="BK142" s="54">
        <f t="shared" si="5"/>
        <v>1</v>
      </c>
      <c r="BL142" s="54"/>
      <c r="BM142" s="54"/>
      <c r="BN142" s="54"/>
      <c r="BO142" s="54">
        <f>LOOKUP(BK142,標準報酬等級表!$B$11:$B$42,標準報酬等級表!$D$11:$D$42)</f>
        <v>88</v>
      </c>
      <c r="BP142" s="54"/>
      <c r="BQ142" s="54"/>
      <c r="BR142" s="54"/>
      <c r="BS142" s="49"/>
      <c r="BT142" s="49"/>
      <c r="BU142" s="49"/>
      <c r="BV142" s="49"/>
      <c r="BW142" s="49"/>
      <c r="BX142" s="49"/>
      <c r="BY142" s="49"/>
      <c r="BZ142" s="49"/>
      <c r="CA142" s="49"/>
      <c r="CB142" s="49"/>
      <c r="CC142" s="55"/>
      <c r="CD142" s="55"/>
      <c r="CE142" s="55"/>
      <c r="CF142" s="55"/>
      <c r="CG142" s="55"/>
      <c r="CH142" s="55"/>
    </row>
    <row r="143" spans="2:86" ht="21.75" customHeight="1" x14ac:dyDescent="0.15">
      <c r="B143" s="55"/>
      <c r="C143" s="55"/>
      <c r="D143" s="55"/>
      <c r="E143" s="55"/>
      <c r="F143" s="55"/>
      <c r="G143" s="55"/>
      <c r="H143" s="55"/>
      <c r="I143" s="55"/>
      <c r="J143" s="55"/>
      <c r="K143" s="55"/>
      <c r="L143" s="55"/>
      <c r="M143" s="55"/>
      <c r="N143" s="55"/>
      <c r="O143" s="55"/>
      <c r="P143" s="55"/>
      <c r="Q143" s="55"/>
      <c r="R143" s="55"/>
      <c r="S143" s="55"/>
      <c r="T143" s="55"/>
      <c r="U143" s="49"/>
      <c r="V143" s="49"/>
      <c r="W143" s="49"/>
      <c r="X143" s="49"/>
      <c r="Y143" s="49"/>
      <c r="Z143" s="49"/>
      <c r="AA143" s="49"/>
      <c r="AB143" s="49"/>
      <c r="AC143" s="49"/>
      <c r="AD143" s="49"/>
      <c r="AE143" s="49"/>
      <c r="AF143" s="49"/>
      <c r="AG143" s="55"/>
      <c r="AH143" s="55"/>
      <c r="AI143" s="55"/>
      <c r="AJ143" s="55"/>
      <c r="AK143" s="55"/>
      <c r="AL143" s="55"/>
      <c r="AM143" s="55"/>
      <c r="AN143" s="55"/>
      <c r="AO143" s="55"/>
      <c r="AP143" s="55"/>
      <c r="AQ143" s="55"/>
      <c r="AR143" s="55"/>
      <c r="AS143" s="55"/>
      <c r="AT143" s="54">
        <f t="shared" si="3"/>
        <v>0</v>
      </c>
      <c r="AU143" s="54"/>
      <c r="AV143" s="54"/>
      <c r="AW143" s="54"/>
      <c r="AX143" s="54"/>
      <c r="AY143" s="54">
        <f>MATCH(AT143,標準報酬等級表!$F$8:$F$57,1)</f>
        <v>1</v>
      </c>
      <c r="AZ143" s="54"/>
      <c r="BA143" s="54"/>
      <c r="BB143" s="54">
        <f>LOOKUP(AY143,標準報酬等級表!$A$8:$A$57,標準報酬等級表!$D$8:$D$57)</f>
        <v>58</v>
      </c>
      <c r="BC143" s="54"/>
      <c r="BD143" s="54"/>
      <c r="BE143" s="54">
        <f t="shared" si="4"/>
        <v>1</v>
      </c>
      <c r="BF143" s="54"/>
      <c r="BG143" s="54"/>
      <c r="BH143" s="54">
        <f>LOOKUP(BE143,標準報酬等級表!$B$11:$B$42,標準報酬等級表!$D$11:$D$42)</f>
        <v>88</v>
      </c>
      <c r="BI143" s="54"/>
      <c r="BJ143" s="54"/>
      <c r="BK143" s="54">
        <f t="shared" si="5"/>
        <v>1</v>
      </c>
      <c r="BL143" s="54"/>
      <c r="BM143" s="54"/>
      <c r="BN143" s="54"/>
      <c r="BO143" s="54">
        <f>LOOKUP(BK143,標準報酬等級表!$B$11:$B$42,標準報酬等級表!$D$11:$D$42)</f>
        <v>88</v>
      </c>
      <c r="BP143" s="54"/>
      <c r="BQ143" s="54"/>
      <c r="BR143" s="54"/>
      <c r="BS143" s="49"/>
      <c r="BT143" s="49"/>
      <c r="BU143" s="49"/>
      <c r="BV143" s="49"/>
      <c r="BW143" s="49"/>
      <c r="BX143" s="49"/>
      <c r="BY143" s="49"/>
      <c r="BZ143" s="49"/>
      <c r="CA143" s="49"/>
      <c r="CB143" s="49"/>
      <c r="CC143" s="55"/>
      <c r="CD143" s="55"/>
      <c r="CE143" s="55"/>
      <c r="CF143" s="55"/>
      <c r="CG143" s="55"/>
      <c r="CH143" s="55"/>
    </row>
    <row r="144" spans="2:86" ht="21.75" customHeight="1" x14ac:dyDescent="0.15">
      <c r="B144" s="55"/>
      <c r="C144" s="55"/>
      <c r="D144" s="55"/>
      <c r="E144" s="55"/>
      <c r="F144" s="55"/>
      <c r="G144" s="55"/>
      <c r="H144" s="55"/>
      <c r="I144" s="55"/>
      <c r="J144" s="55"/>
      <c r="K144" s="55"/>
      <c r="L144" s="55"/>
      <c r="M144" s="55"/>
      <c r="N144" s="55"/>
      <c r="O144" s="55"/>
      <c r="P144" s="55"/>
      <c r="Q144" s="55"/>
      <c r="R144" s="55"/>
      <c r="S144" s="55"/>
      <c r="T144" s="55"/>
      <c r="U144" s="49"/>
      <c r="V144" s="49"/>
      <c r="W144" s="49"/>
      <c r="X144" s="49"/>
      <c r="Y144" s="49"/>
      <c r="Z144" s="49"/>
      <c r="AA144" s="49"/>
      <c r="AB144" s="49"/>
      <c r="AC144" s="49"/>
      <c r="AD144" s="49"/>
      <c r="AE144" s="49"/>
      <c r="AF144" s="49"/>
      <c r="AG144" s="55"/>
      <c r="AH144" s="55"/>
      <c r="AI144" s="55"/>
      <c r="AJ144" s="55"/>
      <c r="AK144" s="55"/>
      <c r="AL144" s="55"/>
      <c r="AM144" s="55"/>
      <c r="AN144" s="55"/>
      <c r="AO144" s="55"/>
      <c r="AP144" s="55"/>
      <c r="AQ144" s="55"/>
      <c r="AR144" s="55"/>
      <c r="AS144" s="55"/>
      <c r="AT144" s="54">
        <f t="shared" si="3"/>
        <v>0</v>
      </c>
      <c r="AU144" s="54"/>
      <c r="AV144" s="54"/>
      <c r="AW144" s="54"/>
      <c r="AX144" s="54"/>
      <c r="AY144" s="54">
        <f>MATCH(AT144,標準報酬等級表!$F$8:$F$57,1)</f>
        <v>1</v>
      </c>
      <c r="AZ144" s="54"/>
      <c r="BA144" s="54"/>
      <c r="BB144" s="54">
        <f>LOOKUP(AY144,標準報酬等級表!$A$8:$A$57,標準報酬等級表!$D$8:$D$57)</f>
        <v>58</v>
      </c>
      <c r="BC144" s="54"/>
      <c r="BD144" s="54"/>
      <c r="BE144" s="54">
        <f t="shared" si="4"/>
        <v>1</v>
      </c>
      <c r="BF144" s="54"/>
      <c r="BG144" s="54"/>
      <c r="BH144" s="54">
        <f>LOOKUP(BE144,標準報酬等級表!$B$11:$B$42,標準報酬等級表!$D$11:$D$42)</f>
        <v>88</v>
      </c>
      <c r="BI144" s="54"/>
      <c r="BJ144" s="54"/>
      <c r="BK144" s="54">
        <f t="shared" si="5"/>
        <v>1</v>
      </c>
      <c r="BL144" s="54"/>
      <c r="BM144" s="54"/>
      <c r="BN144" s="54"/>
      <c r="BO144" s="54">
        <f>LOOKUP(BK144,標準報酬等級表!$B$11:$B$42,標準報酬等級表!$D$11:$D$42)</f>
        <v>88</v>
      </c>
      <c r="BP144" s="54"/>
      <c r="BQ144" s="54"/>
      <c r="BR144" s="54"/>
      <c r="BS144" s="49"/>
      <c r="BT144" s="49"/>
      <c r="BU144" s="49"/>
      <c r="BV144" s="49"/>
      <c r="BW144" s="49"/>
      <c r="BX144" s="49"/>
      <c r="BY144" s="49"/>
      <c r="BZ144" s="49"/>
      <c r="CA144" s="49"/>
      <c r="CB144" s="49"/>
      <c r="CC144" s="55"/>
      <c r="CD144" s="55"/>
      <c r="CE144" s="55"/>
      <c r="CF144" s="55"/>
      <c r="CG144" s="55"/>
      <c r="CH144" s="55"/>
    </row>
    <row r="145" spans="2:86" ht="21.75" customHeight="1" x14ac:dyDescent="0.15">
      <c r="B145" s="55"/>
      <c r="C145" s="55"/>
      <c r="D145" s="55"/>
      <c r="E145" s="55"/>
      <c r="F145" s="55"/>
      <c r="G145" s="55"/>
      <c r="H145" s="55"/>
      <c r="I145" s="55"/>
      <c r="J145" s="55"/>
      <c r="K145" s="55"/>
      <c r="L145" s="55"/>
      <c r="M145" s="55"/>
      <c r="N145" s="55"/>
      <c r="O145" s="55"/>
      <c r="P145" s="55"/>
      <c r="Q145" s="55"/>
      <c r="R145" s="55"/>
      <c r="S145" s="55"/>
      <c r="T145" s="55"/>
      <c r="U145" s="49"/>
      <c r="V145" s="49"/>
      <c r="W145" s="49"/>
      <c r="X145" s="49"/>
      <c r="Y145" s="49"/>
      <c r="Z145" s="49"/>
      <c r="AA145" s="49"/>
      <c r="AB145" s="49"/>
      <c r="AC145" s="49"/>
      <c r="AD145" s="49"/>
      <c r="AE145" s="49"/>
      <c r="AF145" s="49"/>
      <c r="AG145" s="55"/>
      <c r="AH145" s="55"/>
      <c r="AI145" s="55"/>
      <c r="AJ145" s="55"/>
      <c r="AK145" s="55"/>
      <c r="AL145" s="55"/>
      <c r="AM145" s="55"/>
      <c r="AN145" s="55"/>
      <c r="AO145" s="55"/>
      <c r="AP145" s="55"/>
      <c r="AQ145" s="55"/>
      <c r="AR145" s="55"/>
      <c r="AS145" s="55"/>
      <c r="AT145" s="54">
        <f t="shared" si="3"/>
        <v>0</v>
      </c>
      <c r="AU145" s="54"/>
      <c r="AV145" s="54"/>
      <c r="AW145" s="54"/>
      <c r="AX145" s="54"/>
      <c r="AY145" s="54">
        <f>MATCH(AT145,標準報酬等級表!$F$8:$F$57,1)</f>
        <v>1</v>
      </c>
      <c r="AZ145" s="54"/>
      <c r="BA145" s="54"/>
      <c r="BB145" s="54">
        <f>LOOKUP(AY145,標準報酬等級表!$A$8:$A$57,標準報酬等級表!$D$8:$D$57)</f>
        <v>58</v>
      </c>
      <c r="BC145" s="54"/>
      <c r="BD145" s="54"/>
      <c r="BE145" s="54">
        <f t="shared" si="4"/>
        <v>1</v>
      </c>
      <c r="BF145" s="54"/>
      <c r="BG145" s="54"/>
      <c r="BH145" s="54">
        <f>LOOKUP(BE145,標準報酬等級表!$B$11:$B$42,標準報酬等級表!$D$11:$D$42)</f>
        <v>88</v>
      </c>
      <c r="BI145" s="54"/>
      <c r="BJ145" s="54"/>
      <c r="BK145" s="54">
        <f t="shared" si="5"/>
        <v>1</v>
      </c>
      <c r="BL145" s="54"/>
      <c r="BM145" s="54"/>
      <c r="BN145" s="54"/>
      <c r="BO145" s="54">
        <f>LOOKUP(BK145,標準報酬等級表!$B$11:$B$42,標準報酬等級表!$D$11:$D$42)</f>
        <v>88</v>
      </c>
      <c r="BP145" s="54"/>
      <c r="BQ145" s="54"/>
      <c r="BR145" s="54"/>
      <c r="BS145" s="49"/>
      <c r="BT145" s="49"/>
      <c r="BU145" s="49"/>
      <c r="BV145" s="49"/>
      <c r="BW145" s="49"/>
      <c r="BX145" s="49"/>
      <c r="BY145" s="49"/>
      <c r="BZ145" s="49"/>
      <c r="CA145" s="49"/>
      <c r="CB145" s="49"/>
      <c r="CC145" s="55"/>
      <c r="CD145" s="55"/>
      <c r="CE145" s="55"/>
      <c r="CF145" s="55"/>
      <c r="CG145" s="55"/>
      <c r="CH145" s="55"/>
    </row>
    <row r="146" spans="2:86" ht="21.75" customHeight="1" x14ac:dyDescent="0.15">
      <c r="B146" s="55"/>
      <c r="C146" s="55"/>
      <c r="D146" s="55"/>
      <c r="E146" s="55"/>
      <c r="F146" s="55"/>
      <c r="G146" s="55"/>
      <c r="H146" s="55"/>
      <c r="I146" s="55"/>
      <c r="J146" s="55"/>
      <c r="K146" s="55"/>
      <c r="L146" s="55"/>
      <c r="M146" s="55"/>
      <c r="N146" s="55"/>
      <c r="O146" s="55"/>
      <c r="P146" s="55"/>
      <c r="Q146" s="55"/>
      <c r="R146" s="55"/>
      <c r="S146" s="55"/>
      <c r="T146" s="55"/>
      <c r="U146" s="49"/>
      <c r="V146" s="49"/>
      <c r="W146" s="49"/>
      <c r="X146" s="49"/>
      <c r="Y146" s="49"/>
      <c r="Z146" s="49"/>
      <c r="AA146" s="49"/>
      <c r="AB146" s="49"/>
      <c r="AC146" s="49"/>
      <c r="AD146" s="49"/>
      <c r="AE146" s="49"/>
      <c r="AF146" s="49"/>
      <c r="AG146" s="55"/>
      <c r="AH146" s="55"/>
      <c r="AI146" s="55"/>
      <c r="AJ146" s="55"/>
      <c r="AK146" s="55"/>
      <c r="AL146" s="55"/>
      <c r="AM146" s="55"/>
      <c r="AN146" s="55"/>
      <c r="AO146" s="55"/>
      <c r="AP146" s="55"/>
      <c r="AQ146" s="55"/>
      <c r="AR146" s="55"/>
      <c r="AS146" s="55"/>
      <c r="AT146" s="54">
        <f t="shared" si="3"/>
        <v>0</v>
      </c>
      <c r="AU146" s="54"/>
      <c r="AV146" s="54"/>
      <c r="AW146" s="54"/>
      <c r="AX146" s="54"/>
      <c r="AY146" s="54">
        <f>MATCH(AT146,標準報酬等級表!$F$8:$F$57,1)</f>
        <v>1</v>
      </c>
      <c r="AZ146" s="54"/>
      <c r="BA146" s="54"/>
      <c r="BB146" s="54">
        <f>LOOKUP(AY146,標準報酬等級表!$A$8:$A$57,標準報酬等級表!$D$8:$D$57)</f>
        <v>58</v>
      </c>
      <c r="BC146" s="54"/>
      <c r="BD146" s="54"/>
      <c r="BE146" s="54">
        <f t="shared" si="4"/>
        <v>1</v>
      </c>
      <c r="BF146" s="54"/>
      <c r="BG146" s="54"/>
      <c r="BH146" s="54">
        <f>LOOKUP(BE146,標準報酬等級表!$B$11:$B$42,標準報酬等級表!$D$11:$D$42)</f>
        <v>88</v>
      </c>
      <c r="BI146" s="54"/>
      <c r="BJ146" s="54"/>
      <c r="BK146" s="54">
        <f t="shared" si="5"/>
        <v>1</v>
      </c>
      <c r="BL146" s="54"/>
      <c r="BM146" s="54"/>
      <c r="BN146" s="54"/>
      <c r="BO146" s="54">
        <f>LOOKUP(BK146,標準報酬等級表!$B$11:$B$42,標準報酬等級表!$D$11:$D$42)</f>
        <v>88</v>
      </c>
      <c r="BP146" s="54"/>
      <c r="BQ146" s="54"/>
      <c r="BR146" s="54"/>
      <c r="BS146" s="49"/>
      <c r="BT146" s="49"/>
      <c r="BU146" s="49"/>
      <c r="BV146" s="49"/>
      <c r="BW146" s="49"/>
      <c r="BX146" s="49"/>
      <c r="BY146" s="49"/>
      <c r="BZ146" s="49"/>
      <c r="CA146" s="49"/>
      <c r="CB146" s="49"/>
      <c r="CC146" s="55"/>
      <c r="CD146" s="55"/>
      <c r="CE146" s="55"/>
      <c r="CF146" s="55"/>
      <c r="CG146" s="55"/>
      <c r="CH146" s="55"/>
    </row>
    <row r="147" spans="2:86" ht="21.75" customHeight="1" x14ac:dyDescent="0.15">
      <c r="B147" s="55"/>
      <c r="C147" s="55"/>
      <c r="D147" s="55"/>
      <c r="E147" s="55"/>
      <c r="F147" s="55"/>
      <c r="G147" s="55"/>
      <c r="H147" s="55"/>
      <c r="I147" s="55"/>
      <c r="J147" s="55"/>
      <c r="K147" s="55"/>
      <c r="L147" s="55"/>
      <c r="M147" s="55"/>
      <c r="N147" s="55"/>
      <c r="O147" s="55"/>
      <c r="P147" s="55"/>
      <c r="Q147" s="55"/>
      <c r="R147" s="55"/>
      <c r="S147" s="55"/>
      <c r="T147" s="55"/>
      <c r="U147" s="49"/>
      <c r="V147" s="49"/>
      <c r="W147" s="49"/>
      <c r="X147" s="49"/>
      <c r="Y147" s="49"/>
      <c r="Z147" s="49"/>
      <c r="AA147" s="49"/>
      <c r="AB147" s="49"/>
      <c r="AC147" s="49"/>
      <c r="AD147" s="49"/>
      <c r="AE147" s="49"/>
      <c r="AF147" s="49"/>
      <c r="AG147" s="55"/>
      <c r="AH147" s="55"/>
      <c r="AI147" s="55"/>
      <c r="AJ147" s="55"/>
      <c r="AK147" s="55"/>
      <c r="AL147" s="55"/>
      <c r="AM147" s="55"/>
      <c r="AN147" s="55"/>
      <c r="AO147" s="55"/>
      <c r="AP147" s="55"/>
      <c r="AQ147" s="55"/>
      <c r="AR147" s="55"/>
      <c r="AS147" s="55"/>
      <c r="AT147" s="54">
        <f t="shared" si="3"/>
        <v>0</v>
      </c>
      <c r="AU147" s="54"/>
      <c r="AV147" s="54"/>
      <c r="AW147" s="54"/>
      <c r="AX147" s="54"/>
      <c r="AY147" s="54">
        <f>MATCH(AT147,標準報酬等級表!$F$8:$F$57,1)</f>
        <v>1</v>
      </c>
      <c r="AZ147" s="54"/>
      <c r="BA147" s="54"/>
      <c r="BB147" s="54">
        <f>LOOKUP(AY147,標準報酬等級表!$A$8:$A$57,標準報酬等級表!$D$8:$D$57)</f>
        <v>58</v>
      </c>
      <c r="BC147" s="54"/>
      <c r="BD147" s="54"/>
      <c r="BE147" s="54">
        <f t="shared" si="4"/>
        <v>1</v>
      </c>
      <c r="BF147" s="54"/>
      <c r="BG147" s="54"/>
      <c r="BH147" s="54">
        <f>LOOKUP(BE147,標準報酬等級表!$B$11:$B$42,標準報酬等級表!$D$11:$D$42)</f>
        <v>88</v>
      </c>
      <c r="BI147" s="54"/>
      <c r="BJ147" s="54"/>
      <c r="BK147" s="54">
        <f t="shared" si="5"/>
        <v>1</v>
      </c>
      <c r="BL147" s="54"/>
      <c r="BM147" s="54"/>
      <c r="BN147" s="54"/>
      <c r="BO147" s="54">
        <f>LOOKUP(BK147,標準報酬等級表!$B$11:$B$42,標準報酬等級表!$D$11:$D$42)</f>
        <v>88</v>
      </c>
      <c r="BP147" s="54"/>
      <c r="BQ147" s="54"/>
      <c r="BR147" s="54"/>
      <c r="BS147" s="49"/>
      <c r="BT147" s="49"/>
      <c r="BU147" s="49"/>
      <c r="BV147" s="49"/>
      <c r="BW147" s="49"/>
      <c r="BX147" s="49"/>
      <c r="BY147" s="49"/>
      <c r="BZ147" s="49"/>
      <c r="CA147" s="49"/>
      <c r="CB147" s="49"/>
      <c r="CC147" s="55"/>
      <c r="CD147" s="55"/>
      <c r="CE147" s="55"/>
      <c r="CF147" s="55"/>
      <c r="CG147" s="55"/>
      <c r="CH147" s="55"/>
    </row>
    <row r="148" spans="2:86" ht="21.75" customHeight="1" x14ac:dyDescent="0.15">
      <c r="B148" s="55"/>
      <c r="C148" s="55"/>
      <c r="D148" s="55"/>
      <c r="E148" s="55"/>
      <c r="F148" s="55"/>
      <c r="G148" s="55"/>
      <c r="H148" s="55"/>
      <c r="I148" s="55"/>
      <c r="J148" s="55"/>
      <c r="K148" s="55"/>
      <c r="L148" s="55"/>
      <c r="M148" s="55"/>
      <c r="N148" s="55"/>
      <c r="O148" s="55"/>
      <c r="P148" s="55"/>
      <c r="Q148" s="55"/>
      <c r="R148" s="55"/>
      <c r="S148" s="55"/>
      <c r="T148" s="55"/>
      <c r="U148" s="49"/>
      <c r="V148" s="49"/>
      <c r="W148" s="49"/>
      <c r="X148" s="49"/>
      <c r="Y148" s="49"/>
      <c r="Z148" s="49"/>
      <c r="AA148" s="49"/>
      <c r="AB148" s="49"/>
      <c r="AC148" s="49"/>
      <c r="AD148" s="49"/>
      <c r="AE148" s="49"/>
      <c r="AF148" s="49"/>
      <c r="AG148" s="55"/>
      <c r="AH148" s="55"/>
      <c r="AI148" s="55"/>
      <c r="AJ148" s="55"/>
      <c r="AK148" s="55"/>
      <c r="AL148" s="55"/>
      <c r="AM148" s="55"/>
      <c r="AN148" s="55"/>
      <c r="AO148" s="55"/>
      <c r="AP148" s="55"/>
      <c r="AQ148" s="55"/>
      <c r="AR148" s="55"/>
      <c r="AS148" s="55"/>
      <c r="AT148" s="54">
        <f t="shared" si="3"/>
        <v>0</v>
      </c>
      <c r="AU148" s="54"/>
      <c r="AV148" s="54"/>
      <c r="AW148" s="54"/>
      <c r="AX148" s="54"/>
      <c r="AY148" s="54">
        <f>MATCH(AT148,標準報酬等級表!$F$8:$F$57,1)</f>
        <v>1</v>
      </c>
      <c r="AZ148" s="54"/>
      <c r="BA148" s="54"/>
      <c r="BB148" s="54">
        <f>LOOKUP(AY148,標準報酬等級表!$A$8:$A$57,標準報酬等級表!$D$8:$D$57)</f>
        <v>58</v>
      </c>
      <c r="BC148" s="54"/>
      <c r="BD148" s="54"/>
      <c r="BE148" s="54">
        <f t="shared" si="4"/>
        <v>1</v>
      </c>
      <c r="BF148" s="54"/>
      <c r="BG148" s="54"/>
      <c r="BH148" s="54">
        <f>LOOKUP(BE148,標準報酬等級表!$B$11:$B$42,標準報酬等級表!$D$11:$D$42)</f>
        <v>88</v>
      </c>
      <c r="BI148" s="54"/>
      <c r="BJ148" s="54"/>
      <c r="BK148" s="54">
        <f t="shared" si="5"/>
        <v>1</v>
      </c>
      <c r="BL148" s="54"/>
      <c r="BM148" s="54"/>
      <c r="BN148" s="54"/>
      <c r="BO148" s="54">
        <f>LOOKUP(BK148,標準報酬等級表!$B$11:$B$42,標準報酬等級表!$D$11:$D$42)</f>
        <v>88</v>
      </c>
      <c r="BP148" s="54"/>
      <c r="BQ148" s="54"/>
      <c r="BR148" s="54"/>
      <c r="BS148" s="49"/>
      <c r="BT148" s="49"/>
      <c r="BU148" s="49"/>
      <c r="BV148" s="49"/>
      <c r="BW148" s="49"/>
      <c r="BX148" s="49"/>
      <c r="BY148" s="49"/>
      <c r="BZ148" s="49"/>
      <c r="CA148" s="49"/>
      <c r="CB148" s="49"/>
      <c r="CC148" s="55"/>
      <c r="CD148" s="55"/>
      <c r="CE148" s="55"/>
      <c r="CF148" s="55"/>
      <c r="CG148" s="55"/>
      <c r="CH148" s="55"/>
    </row>
    <row r="149" spans="2:86" ht="21.75" customHeight="1" x14ac:dyDescent="0.15">
      <c r="B149" s="55"/>
      <c r="C149" s="55"/>
      <c r="D149" s="55"/>
      <c r="E149" s="55"/>
      <c r="F149" s="55"/>
      <c r="G149" s="55"/>
      <c r="H149" s="55"/>
      <c r="I149" s="55"/>
      <c r="J149" s="55"/>
      <c r="K149" s="55"/>
      <c r="L149" s="55"/>
      <c r="M149" s="55"/>
      <c r="N149" s="55"/>
      <c r="O149" s="55"/>
      <c r="P149" s="55"/>
      <c r="Q149" s="55"/>
      <c r="R149" s="55"/>
      <c r="S149" s="55"/>
      <c r="T149" s="55"/>
      <c r="U149" s="49"/>
      <c r="V149" s="49"/>
      <c r="W149" s="49"/>
      <c r="X149" s="49"/>
      <c r="Y149" s="49"/>
      <c r="Z149" s="49"/>
      <c r="AA149" s="49"/>
      <c r="AB149" s="49"/>
      <c r="AC149" s="49"/>
      <c r="AD149" s="49"/>
      <c r="AE149" s="49"/>
      <c r="AF149" s="49"/>
      <c r="AG149" s="55"/>
      <c r="AH149" s="55"/>
      <c r="AI149" s="55"/>
      <c r="AJ149" s="55"/>
      <c r="AK149" s="55"/>
      <c r="AL149" s="55"/>
      <c r="AM149" s="55"/>
      <c r="AN149" s="55"/>
      <c r="AO149" s="55"/>
      <c r="AP149" s="55"/>
      <c r="AQ149" s="55"/>
      <c r="AR149" s="55"/>
      <c r="AS149" s="55"/>
      <c r="AT149" s="54">
        <f t="shared" ref="AT149:AT212" si="6">AJ149+AO149</f>
        <v>0</v>
      </c>
      <c r="AU149" s="54"/>
      <c r="AV149" s="54"/>
      <c r="AW149" s="54"/>
      <c r="AX149" s="54"/>
      <c r="AY149" s="54">
        <f>MATCH(AT149,標準報酬等級表!$F$8:$F$57,1)</f>
        <v>1</v>
      </c>
      <c r="AZ149" s="54"/>
      <c r="BA149" s="54"/>
      <c r="BB149" s="54">
        <f>LOOKUP(AY149,標準報酬等級表!$A$8:$A$57,標準報酬等級表!$D$8:$D$57)</f>
        <v>58</v>
      </c>
      <c r="BC149" s="54"/>
      <c r="BD149" s="54"/>
      <c r="BE149" s="54">
        <f t="shared" si="4"/>
        <v>1</v>
      </c>
      <c r="BF149" s="54"/>
      <c r="BG149" s="54"/>
      <c r="BH149" s="54">
        <f>LOOKUP(BE149,標準報酬等級表!$B$11:$B$42,標準報酬等級表!$D$11:$D$42)</f>
        <v>88</v>
      </c>
      <c r="BI149" s="54"/>
      <c r="BJ149" s="54"/>
      <c r="BK149" s="54">
        <f t="shared" si="5"/>
        <v>1</v>
      </c>
      <c r="BL149" s="54"/>
      <c r="BM149" s="54"/>
      <c r="BN149" s="54"/>
      <c r="BO149" s="54">
        <f>LOOKUP(BK149,標準報酬等級表!$B$11:$B$42,標準報酬等級表!$D$11:$D$42)</f>
        <v>88</v>
      </c>
      <c r="BP149" s="54"/>
      <c r="BQ149" s="54"/>
      <c r="BR149" s="54"/>
      <c r="BS149" s="49"/>
      <c r="BT149" s="49"/>
      <c r="BU149" s="49"/>
      <c r="BV149" s="49"/>
      <c r="BW149" s="49"/>
      <c r="BX149" s="49"/>
      <c r="BY149" s="49"/>
      <c r="BZ149" s="49"/>
      <c r="CA149" s="49"/>
      <c r="CB149" s="49"/>
      <c r="CC149" s="55"/>
      <c r="CD149" s="55"/>
      <c r="CE149" s="55"/>
      <c r="CF149" s="55"/>
      <c r="CG149" s="55"/>
      <c r="CH149" s="55"/>
    </row>
    <row r="150" spans="2:86" ht="21.75" customHeight="1" x14ac:dyDescent="0.15">
      <c r="B150" s="55"/>
      <c r="C150" s="55"/>
      <c r="D150" s="55"/>
      <c r="E150" s="55"/>
      <c r="F150" s="55"/>
      <c r="G150" s="55"/>
      <c r="H150" s="55"/>
      <c r="I150" s="55"/>
      <c r="J150" s="55"/>
      <c r="K150" s="55"/>
      <c r="L150" s="55"/>
      <c r="M150" s="55"/>
      <c r="N150" s="55"/>
      <c r="O150" s="55"/>
      <c r="P150" s="55"/>
      <c r="Q150" s="55"/>
      <c r="R150" s="55"/>
      <c r="S150" s="55"/>
      <c r="T150" s="55"/>
      <c r="U150" s="49"/>
      <c r="V150" s="49"/>
      <c r="W150" s="49"/>
      <c r="X150" s="49"/>
      <c r="Y150" s="49"/>
      <c r="Z150" s="49"/>
      <c r="AA150" s="49"/>
      <c r="AB150" s="49"/>
      <c r="AC150" s="49"/>
      <c r="AD150" s="49"/>
      <c r="AE150" s="49"/>
      <c r="AF150" s="49"/>
      <c r="AG150" s="55"/>
      <c r="AH150" s="55"/>
      <c r="AI150" s="55"/>
      <c r="AJ150" s="55"/>
      <c r="AK150" s="55"/>
      <c r="AL150" s="55"/>
      <c r="AM150" s="55"/>
      <c r="AN150" s="55"/>
      <c r="AO150" s="55"/>
      <c r="AP150" s="55"/>
      <c r="AQ150" s="55"/>
      <c r="AR150" s="55"/>
      <c r="AS150" s="55"/>
      <c r="AT150" s="54">
        <f t="shared" si="6"/>
        <v>0</v>
      </c>
      <c r="AU150" s="54"/>
      <c r="AV150" s="54"/>
      <c r="AW150" s="54"/>
      <c r="AX150" s="54"/>
      <c r="AY150" s="54">
        <f>MATCH(AT150,標準報酬等級表!$F$8:$F$57,1)</f>
        <v>1</v>
      </c>
      <c r="AZ150" s="54"/>
      <c r="BA150" s="54"/>
      <c r="BB150" s="54">
        <f>LOOKUP(AY150,標準報酬等級表!$A$8:$A$57,標準報酬等級表!$D$8:$D$57)</f>
        <v>58</v>
      </c>
      <c r="BC150" s="54"/>
      <c r="BD150" s="54"/>
      <c r="BE150" s="54">
        <f t="shared" ref="BE150:BE213" si="7">BK150</f>
        <v>1</v>
      </c>
      <c r="BF150" s="54"/>
      <c r="BG150" s="54"/>
      <c r="BH150" s="54">
        <f>LOOKUP(BE150,標準報酬等級表!$B$11:$B$42,標準報酬等級表!$D$11:$D$42)</f>
        <v>88</v>
      </c>
      <c r="BI150" s="54"/>
      <c r="BJ150" s="54"/>
      <c r="BK150" s="54">
        <f t="shared" ref="BK150:BK213" si="8">IF(AY150&gt;35,32,IF(AY150&lt;4,1,AY150-3))</f>
        <v>1</v>
      </c>
      <c r="BL150" s="54"/>
      <c r="BM150" s="54"/>
      <c r="BN150" s="54"/>
      <c r="BO150" s="54">
        <f>LOOKUP(BK150,標準報酬等級表!$B$11:$B$42,標準報酬等級表!$D$11:$D$42)</f>
        <v>88</v>
      </c>
      <c r="BP150" s="54"/>
      <c r="BQ150" s="54"/>
      <c r="BR150" s="54"/>
      <c r="BS150" s="49"/>
      <c r="BT150" s="49"/>
      <c r="BU150" s="49"/>
      <c r="BV150" s="49"/>
      <c r="BW150" s="49"/>
      <c r="BX150" s="49"/>
      <c r="BY150" s="49"/>
      <c r="BZ150" s="49"/>
      <c r="CA150" s="49"/>
      <c r="CB150" s="49"/>
      <c r="CC150" s="55"/>
      <c r="CD150" s="55"/>
      <c r="CE150" s="55"/>
      <c r="CF150" s="55"/>
      <c r="CG150" s="55"/>
      <c r="CH150" s="55"/>
    </row>
    <row r="151" spans="2:86" ht="21.75" customHeight="1" x14ac:dyDescent="0.15">
      <c r="B151" s="55"/>
      <c r="C151" s="55"/>
      <c r="D151" s="55"/>
      <c r="E151" s="55"/>
      <c r="F151" s="55"/>
      <c r="G151" s="55"/>
      <c r="H151" s="55"/>
      <c r="I151" s="55"/>
      <c r="J151" s="55"/>
      <c r="K151" s="55"/>
      <c r="L151" s="55"/>
      <c r="M151" s="55"/>
      <c r="N151" s="55"/>
      <c r="O151" s="55"/>
      <c r="P151" s="55"/>
      <c r="Q151" s="55"/>
      <c r="R151" s="55"/>
      <c r="S151" s="55"/>
      <c r="T151" s="55"/>
      <c r="U151" s="49"/>
      <c r="V151" s="49"/>
      <c r="W151" s="49"/>
      <c r="X151" s="49"/>
      <c r="Y151" s="49"/>
      <c r="Z151" s="49"/>
      <c r="AA151" s="49"/>
      <c r="AB151" s="49"/>
      <c r="AC151" s="49"/>
      <c r="AD151" s="49"/>
      <c r="AE151" s="49"/>
      <c r="AF151" s="49"/>
      <c r="AG151" s="55"/>
      <c r="AH151" s="55"/>
      <c r="AI151" s="55"/>
      <c r="AJ151" s="55"/>
      <c r="AK151" s="55"/>
      <c r="AL151" s="55"/>
      <c r="AM151" s="55"/>
      <c r="AN151" s="55"/>
      <c r="AO151" s="55"/>
      <c r="AP151" s="55"/>
      <c r="AQ151" s="55"/>
      <c r="AR151" s="55"/>
      <c r="AS151" s="55"/>
      <c r="AT151" s="54">
        <f t="shared" si="6"/>
        <v>0</v>
      </c>
      <c r="AU151" s="54"/>
      <c r="AV151" s="54"/>
      <c r="AW151" s="54"/>
      <c r="AX151" s="54"/>
      <c r="AY151" s="54">
        <f>MATCH(AT151,標準報酬等級表!$F$8:$F$57,1)</f>
        <v>1</v>
      </c>
      <c r="AZ151" s="54"/>
      <c r="BA151" s="54"/>
      <c r="BB151" s="54">
        <f>LOOKUP(AY151,標準報酬等級表!$A$8:$A$57,標準報酬等級表!$D$8:$D$57)</f>
        <v>58</v>
      </c>
      <c r="BC151" s="54"/>
      <c r="BD151" s="54"/>
      <c r="BE151" s="54">
        <f t="shared" si="7"/>
        <v>1</v>
      </c>
      <c r="BF151" s="54"/>
      <c r="BG151" s="54"/>
      <c r="BH151" s="54">
        <f>LOOKUP(BE151,標準報酬等級表!$B$11:$B$42,標準報酬等級表!$D$11:$D$42)</f>
        <v>88</v>
      </c>
      <c r="BI151" s="54"/>
      <c r="BJ151" s="54"/>
      <c r="BK151" s="54">
        <f t="shared" si="8"/>
        <v>1</v>
      </c>
      <c r="BL151" s="54"/>
      <c r="BM151" s="54"/>
      <c r="BN151" s="54"/>
      <c r="BO151" s="54">
        <f>LOOKUP(BK151,標準報酬等級表!$B$11:$B$42,標準報酬等級表!$D$11:$D$42)</f>
        <v>88</v>
      </c>
      <c r="BP151" s="54"/>
      <c r="BQ151" s="54"/>
      <c r="BR151" s="54"/>
      <c r="BS151" s="49"/>
      <c r="BT151" s="49"/>
      <c r="BU151" s="49"/>
      <c r="BV151" s="49"/>
      <c r="BW151" s="49"/>
      <c r="BX151" s="49"/>
      <c r="BY151" s="49"/>
      <c r="BZ151" s="49"/>
      <c r="CA151" s="49"/>
      <c r="CB151" s="49"/>
      <c r="CC151" s="55"/>
      <c r="CD151" s="55"/>
      <c r="CE151" s="55"/>
      <c r="CF151" s="55"/>
      <c r="CG151" s="55"/>
      <c r="CH151" s="55"/>
    </row>
    <row r="152" spans="2:86" ht="21.75" customHeight="1" x14ac:dyDescent="0.15">
      <c r="B152" s="55"/>
      <c r="C152" s="55"/>
      <c r="D152" s="55"/>
      <c r="E152" s="55"/>
      <c r="F152" s="55"/>
      <c r="G152" s="55"/>
      <c r="H152" s="55"/>
      <c r="I152" s="55"/>
      <c r="J152" s="55"/>
      <c r="K152" s="55"/>
      <c r="L152" s="55"/>
      <c r="M152" s="55"/>
      <c r="N152" s="55"/>
      <c r="O152" s="55"/>
      <c r="P152" s="55"/>
      <c r="Q152" s="55"/>
      <c r="R152" s="55"/>
      <c r="S152" s="55"/>
      <c r="T152" s="55"/>
      <c r="U152" s="49"/>
      <c r="V152" s="49"/>
      <c r="W152" s="49"/>
      <c r="X152" s="49"/>
      <c r="Y152" s="49"/>
      <c r="Z152" s="49"/>
      <c r="AA152" s="49"/>
      <c r="AB152" s="49"/>
      <c r="AC152" s="49"/>
      <c r="AD152" s="49"/>
      <c r="AE152" s="49"/>
      <c r="AF152" s="49"/>
      <c r="AG152" s="55"/>
      <c r="AH152" s="55"/>
      <c r="AI152" s="55"/>
      <c r="AJ152" s="55"/>
      <c r="AK152" s="55"/>
      <c r="AL152" s="55"/>
      <c r="AM152" s="55"/>
      <c r="AN152" s="55"/>
      <c r="AO152" s="55"/>
      <c r="AP152" s="55"/>
      <c r="AQ152" s="55"/>
      <c r="AR152" s="55"/>
      <c r="AS152" s="55"/>
      <c r="AT152" s="54">
        <f t="shared" si="6"/>
        <v>0</v>
      </c>
      <c r="AU152" s="54"/>
      <c r="AV152" s="54"/>
      <c r="AW152" s="54"/>
      <c r="AX152" s="54"/>
      <c r="AY152" s="54">
        <f>MATCH(AT152,標準報酬等級表!$F$8:$F$57,1)</f>
        <v>1</v>
      </c>
      <c r="AZ152" s="54"/>
      <c r="BA152" s="54"/>
      <c r="BB152" s="54">
        <f>LOOKUP(AY152,標準報酬等級表!$A$8:$A$57,標準報酬等級表!$D$8:$D$57)</f>
        <v>58</v>
      </c>
      <c r="BC152" s="54"/>
      <c r="BD152" s="54"/>
      <c r="BE152" s="54">
        <f t="shared" si="7"/>
        <v>1</v>
      </c>
      <c r="BF152" s="54"/>
      <c r="BG152" s="54"/>
      <c r="BH152" s="54">
        <f>LOOKUP(BE152,標準報酬等級表!$B$11:$B$42,標準報酬等級表!$D$11:$D$42)</f>
        <v>88</v>
      </c>
      <c r="BI152" s="54"/>
      <c r="BJ152" s="54"/>
      <c r="BK152" s="54">
        <f t="shared" si="8"/>
        <v>1</v>
      </c>
      <c r="BL152" s="54"/>
      <c r="BM152" s="54"/>
      <c r="BN152" s="54"/>
      <c r="BO152" s="54">
        <f>LOOKUP(BK152,標準報酬等級表!$B$11:$B$42,標準報酬等級表!$D$11:$D$42)</f>
        <v>88</v>
      </c>
      <c r="BP152" s="54"/>
      <c r="BQ152" s="54"/>
      <c r="BR152" s="54"/>
      <c r="BS152" s="49"/>
      <c r="BT152" s="49"/>
      <c r="BU152" s="49"/>
      <c r="BV152" s="49"/>
      <c r="BW152" s="49"/>
      <c r="BX152" s="49"/>
      <c r="BY152" s="49"/>
      <c r="BZ152" s="49"/>
      <c r="CA152" s="49"/>
      <c r="CB152" s="49"/>
      <c r="CC152" s="55"/>
      <c r="CD152" s="55"/>
      <c r="CE152" s="55"/>
      <c r="CF152" s="55"/>
      <c r="CG152" s="55"/>
      <c r="CH152" s="55"/>
    </row>
    <row r="153" spans="2:86" ht="21.75" customHeight="1" x14ac:dyDescent="0.15">
      <c r="B153" s="55"/>
      <c r="C153" s="55"/>
      <c r="D153" s="55"/>
      <c r="E153" s="55"/>
      <c r="F153" s="55"/>
      <c r="G153" s="55"/>
      <c r="H153" s="55"/>
      <c r="I153" s="55"/>
      <c r="J153" s="55"/>
      <c r="K153" s="55"/>
      <c r="L153" s="55"/>
      <c r="M153" s="55"/>
      <c r="N153" s="55"/>
      <c r="O153" s="55"/>
      <c r="P153" s="55"/>
      <c r="Q153" s="55"/>
      <c r="R153" s="55"/>
      <c r="S153" s="55"/>
      <c r="T153" s="55"/>
      <c r="U153" s="49"/>
      <c r="V153" s="49"/>
      <c r="W153" s="49"/>
      <c r="X153" s="49"/>
      <c r="Y153" s="49"/>
      <c r="Z153" s="49"/>
      <c r="AA153" s="49"/>
      <c r="AB153" s="49"/>
      <c r="AC153" s="49"/>
      <c r="AD153" s="49"/>
      <c r="AE153" s="49"/>
      <c r="AF153" s="49"/>
      <c r="AG153" s="55"/>
      <c r="AH153" s="55"/>
      <c r="AI153" s="55"/>
      <c r="AJ153" s="55"/>
      <c r="AK153" s="55"/>
      <c r="AL153" s="55"/>
      <c r="AM153" s="55"/>
      <c r="AN153" s="55"/>
      <c r="AO153" s="55"/>
      <c r="AP153" s="55"/>
      <c r="AQ153" s="55"/>
      <c r="AR153" s="55"/>
      <c r="AS153" s="55"/>
      <c r="AT153" s="54">
        <f t="shared" si="6"/>
        <v>0</v>
      </c>
      <c r="AU153" s="54"/>
      <c r="AV153" s="54"/>
      <c r="AW153" s="54"/>
      <c r="AX153" s="54"/>
      <c r="AY153" s="54">
        <f>MATCH(AT153,標準報酬等級表!$F$8:$F$57,1)</f>
        <v>1</v>
      </c>
      <c r="AZ153" s="54"/>
      <c r="BA153" s="54"/>
      <c r="BB153" s="54">
        <f>LOOKUP(AY153,標準報酬等級表!$A$8:$A$57,標準報酬等級表!$D$8:$D$57)</f>
        <v>58</v>
      </c>
      <c r="BC153" s="54"/>
      <c r="BD153" s="54"/>
      <c r="BE153" s="54">
        <f t="shared" si="7"/>
        <v>1</v>
      </c>
      <c r="BF153" s="54"/>
      <c r="BG153" s="54"/>
      <c r="BH153" s="54">
        <f>LOOKUP(BE153,標準報酬等級表!$B$11:$B$42,標準報酬等級表!$D$11:$D$42)</f>
        <v>88</v>
      </c>
      <c r="BI153" s="54"/>
      <c r="BJ153" s="54"/>
      <c r="BK153" s="54">
        <f t="shared" si="8"/>
        <v>1</v>
      </c>
      <c r="BL153" s="54"/>
      <c r="BM153" s="54"/>
      <c r="BN153" s="54"/>
      <c r="BO153" s="54">
        <f>LOOKUP(BK153,標準報酬等級表!$B$11:$B$42,標準報酬等級表!$D$11:$D$42)</f>
        <v>88</v>
      </c>
      <c r="BP153" s="54"/>
      <c r="BQ153" s="54"/>
      <c r="BR153" s="54"/>
      <c r="BS153" s="49"/>
      <c r="BT153" s="49"/>
      <c r="BU153" s="49"/>
      <c r="BV153" s="49"/>
      <c r="BW153" s="49"/>
      <c r="BX153" s="49"/>
      <c r="BY153" s="49"/>
      <c r="BZ153" s="49"/>
      <c r="CA153" s="49"/>
      <c r="CB153" s="49"/>
      <c r="CC153" s="55"/>
      <c r="CD153" s="55"/>
      <c r="CE153" s="55"/>
      <c r="CF153" s="55"/>
      <c r="CG153" s="55"/>
      <c r="CH153" s="55"/>
    </row>
    <row r="154" spans="2:86" ht="21.75" customHeight="1" x14ac:dyDescent="0.15">
      <c r="B154" s="55"/>
      <c r="C154" s="55"/>
      <c r="D154" s="55"/>
      <c r="E154" s="55"/>
      <c r="F154" s="55"/>
      <c r="G154" s="55"/>
      <c r="H154" s="55"/>
      <c r="I154" s="55"/>
      <c r="J154" s="55"/>
      <c r="K154" s="55"/>
      <c r="L154" s="55"/>
      <c r="M154" s="55"/>
      <c r="N154" s="55"/>
      <c r="O154" s="55"/>
      <c r="P154" s="55"/>
      <c r="Q154" s="55"/>
      <c r="R154" s="55"/>
      <c r="S154" s="55"/>
      <c r="T154" s="55"/>
      <c r="U154" s="49"/>
      <c r="V154" s="49"/>
      <c r="W154" s="49"/>
      <c r="X154" s="49"/>
      <c r="Y154" s="49"/>
      <c r="Z154" s="49"/>
      <c r="AA154" s="49"/>
      <c r="AB154" s="49"/>
      <c r="AC154" s="49"/>
      <c r="AD154" s="49"/>
      <c r="AE154" s="49"/>
      <c r="AF154" s="49"/>
      <c r="AG154" s="55"/>
      <c r="AH154" s="55"/>
      <c r="AI154" s="55"/>
      <c r="AJ154" s="55"/>
      <c r="AK154" s="55"/>
      <c r="AL154" s="55"/>
      <c r="AM154" s="55"/>
      <c r="AN154" s="55"/>
      <c r="AO154" s="55"/>
      <c r="AP154" s="55"/>
      <c r="AQ154" s="55"/>
      <c r="AR154" s="55"/>
      <c r="AS154" s="55"/>
      <c r="AT154" s="54">
        <f t="shared" si="6"/>
        <v>0</v>
      </c>
      <c r="AU154" s="54"/>
      <c r="AV154" s="54"/>
      <c r="AW154" s="54"/>
      <c r="AX154" s="54"/>
      <c r="AY154" s="54">
        <f>MATCH(AT154,標準報酬等級表!$F$8:$F$57,1)</f>
        <v>1</v>
      </c>
      <c r="AZ154" s="54"/>
      <c r="BA154" s="54"/>
      <c r="BB154" s="54">
        <f>LOOKUP(AY154,標準報酬等級表!$A$8:$A$57,標準報酬等級表!$D$8:$D$57)</f>
        <v>58</v>
      </c>
      <c r="BC154" s="54"/>
      <c r="BD154" s="54"/>
      <c r="BE154" s="54">
        <f t="shared" si="7"/>
        <v>1</v>
      </c>
      <c r="BF154" s="54"/>
      <c r="BG154" s="54"/>
      <c r="BH154" s="54">
        <f>LOOKUP(BE154,標準報酬等級表!$B$11:$B$42,標準報酬等級表!$D$11:$D$42)</f>
        <v>88</v>
      </c>
      <c r="BI154" s="54"/>
      <c r="BJ154" s="54"/>
      <c r="BK154" s="54">
        <f t="shared" si="8"/>
        <v>1</v>
      </c>
      <c r="BL154" s="54"/>
      <c r="BM154" s="54"/>
      <c r="BN154" s="54"/>
      <c r="BO154" s="54">
        <f>LOOKUP(BK154,標準報酬等級表!$B$11:$B$42,標準報酬等級表!$D$11:$D$42)</f>
        <v>88</v>
      </c>
      <c r="BP154" s="54"/>
      <c r="BQ154" s="54"/>
      <c r="BR154" s="54"/>
      <c r="BS154" s="49"/>
      <c r="BT154" s="49"/>
      <c r="BU154" s="49"/>
      <c r="BV154" s="49"/>
      <c r="BW154" s="49"/>
      <c r="BX154" s="49"/>
      <c r="BY154" s="49"/>
      <c r="BZ154" s="49"/>
      <c r="CA154" s="49"/>
      <c r="CB154" s="49"/>
      <c r="CC154" s="55"/>
      <c r="CD154" s="55"/>
      <c r="CE154" s="55"/>
      <c r="CF154" s="55"/>
      <c r="CG154" s="55"/>
      <c r="CH154" s="55"/>
    </row>
    <row r="155" spans="2:86" ht="21.75" customHeight="1" x14ac:dyDescent="0.15">
      <c r="B155" s="55"/>
      <c r="C155" s="55"/>
      <c r="D155" s="55"/>
      <c r="E155" s="55"/>
      <c r="F155" s="55"/>
      <c r="G155" s="55"/>
      <c r="H155" s="55"/>
      <c r="I155" s="55"/>
      <c r="J155" s="55"/>
      <c r="K155" s="55"/>
      <c r="L155" s="55"/>
      <c r="M155" s="55"/>
      <c r="N155" s="55"/>
      <c r="O155" s="55"/>
      <c r="P155" s="55"/>
      <c r="Q155" s="55"/>
      <c r="R155" s="55"/>
      <c r="S155" s="55"/>
      <c r="T155" s="55"/>
      <c r="U155" s="49"/>
      <c r="V155" s="49"/>
      <c r="W155" s="49"/>
      <c r="X155" s="49"/>
      <c r="Y155" s="49"/>
      <c r="Z155" s="49"/>
      <c r="AA155" s="49"/>
      <c r="AB155" s="49"/>
      <c r="AC155" s="49"/>
      <c r="AD155" s="49"/>
      <c r="AE155" s="49"/>
      <c r="AF155" s="49"/>
      <c r="AG155" s="55"/>
      <c r="AH155" s="55"/>
      <c r="AI155" s="55"/>
      <c r="AJ155" s="55"/>
      <c r="AK155" s="55"/>
      <c r="AL155" s="55"/>
      <c r="AM155" s="55"/>
      <c r="AN155" s="55"/>
      <c r="AO155" s="55"/>
      <c r="AP155" s="55"/>
      <c r="AQ155" s="55"/>
      <c r="AR155" s="55"/>
      <c r="AS155" s="55"/>
      <c r="AT155" s="54">
        <f t="shared" si="6"/>
        <v>0</v>
      </c>
      <c r="AU155" s="54"/>
      <c r="AV155" s="54"/>
      <c r="AW155" s="54"/>
      <c r="AX155" s="54"/>
      <c r="AY155" s="54">
        <f>MATCH(AT155,標準報酬等級表!$F$8:$F$57,1)</f>
        <v>1</v>
      </c>
      <c r="AZ155" s="54"/>
      <c r="BA155" s="54"/>
      <c r="BB155" s="54">
        <f>LOOKUP(AY155,標準報酬等級表!$A$8:$A$57,標準報酬等級表!$D$8:$D$57)</f>
        <v>58</v>
      </c>
      <c r="BC155" s="54"/>
      <c r="BD155" s="54"/>
      <c r="BE155" s="54">
        <f t="shared" si="7"/>
        <v>1</v>
      </c>
      <c r="BF155" s="54"/>
      <c r="BG155" s="54"/>
      <c r="BH155" s="54">
        <f>LOOKUP(BE155,標準報酬等級表!$B$11:$B$42,標準報酬等級表!$D$11:$D$42)</f>
        <v>88</v>
      </c>
      <c r="BI155" s="54"/>
      <c r="BJ155" s="54"/>
      <c r="BK155" s="54">
        <f t="shared" si="8"/>
        <v>1</v>
      </c>
      <c r="BL155" s="54"/>
      <c r="BM155" s="54"/>
      <c r="BN155" s="54"/>
      <c r="BO155" s="54">
        <f>LOOKUP(BK155,標準報酬等級表!$B$11:$B$42,標準報酬等級表!$D$11:$D$42)</f>
        <v>88</v>
      </c>
      <c r="BP155" s="54"/>
      <c r="BQ155" s="54"/>
      <c r="BR155" s="54"/>
      <c r="BS155" s="49"/>
      <c r="BT155" s="49"/>
      <c r="BU155" s="49"/>
      <c r="BV155" s="49"/>
      <c r="BW155" s="49"/>
      <c r="BX155" s="49"/>
      <c r="BY155" s="49"/>
      <c r="BZ155" s="49"/>
      <c r="CA155" s="49"/>
      <c r="CB155" s="49"/>
      <c r="CC155" s="55"/>
      <c r="CD155" s="55"/>
      <c r="CE155" s="55"/>
      <c r="CF155" s="55"/>
      <c r="CG155" s="55"/>
      <c r="CH155" s="55"/>
    </row>
    <row r="156" spans="2:86" ht="21.75" customHeight="1" x14ac:dyDescent="0.15">
      <c r="B156" s="55"/>
      <c r="C156" s="55"/>
      <c r="D156" s="55"/>
      <c r="E156" s="55"/>
      <c r="F156" s="55"/>
      <c r="G156" s="55"/>
      <c r="H156" s="55"/>
      <c r="I156" s="55"/>
      <c r="J156" s="55"/>
      <c r="K156" s="55"/>
      <c r="L156" s="55"/>
      <c r="M156" s="55"/>
      <c r="N156" s="55"/>
      <c r="O156" s="55"/>
      <c r="P156" s="55"/>
      <c r="Q156" s="55"/>
      <c r="R156" s="55"/>
      <c r="S156" s="55"/>
      <c r="T156" s="55"/>
      <c r="U156" s="49"/>
      <c r="V156" s="49"/>
      <c r="W156" s="49"/>
      <c r="X156" s="49"/>
      <c r="Y156" s="49"/>
      <c r="Z156" s="49"/>
      <c r="AA156" s="49"/>
      <c r="AB156" s="49"/>
      <c r="AC156" s="49"/>
      <c r="AD156" s="49"/>
      <c r="AE156" s="49"/>
      <c r="AF156" s="49"/>
      <c r="AG156" s="55"/>
      <c r="AH156" s="55"/>
      <c r="AI156" s="55"/>
      <c r="AJ156" s="55"/>
      <c r="AK156" s="55"/>
      <c r="AL156" s="55"/>
      <c r="AM156" s="55"/>
      <c r="AN156" s="55"/>
      <c r="AO156" s="55"/>
      <c r="AP156" s="55"/>
      <c r="AQ156" s="55"/>
      <c r="AR156" s="55"/>
      <c r="AS156" s="55"/>
      <c r="AT156" s="54">
        <f t="shared" si="6"/>
        <v>0</v>
      </c>
      <c r="AU156" s="54"/>
      <c r="AV156" s="54"/>
      <c r="AW156" s="54"/>
      <c r="AX156" s="54"/>
      <c r="AY156" s="54">
        <f>MATCH(AT156,標準報酬等級表!$F$8:$F$57,1)</f>
        <v>1</v>
      </c>
      <c r="AZ156" s="54"/>
      <c r="BA156" s="54"/>
      <c r="BB156" s="54">
        <f>LOOKUP(AY156,標準報酬等級表!$A$8:$A$57,標準報酬等級表!$D$8:$D$57)</f>
        <v>58</v>
      </c>
      <c r="BC156" s="54"/>
      <c r="BD156" s="54"/>
      <c r="BE156" s="54">
        <f t="shared" si="7"/>
        <v>1</v>
      </c>
      <c r="BF156" s="54"/>
      <c r="BG156" s="54"/>
      <c r="BH156" s="54">
        <f>LOOKUP(BE156,標準報酬等級表!$B$11:$B$42,標準報酬等級表!$D$11:$D$42)</f>
        <v>88</v>
      </c>
      <c r="BI156" s="54"/>
      <c r="BJ156" s="54"/>
      <c r="BK156" s="54">
        <f t="shared" si="8"/>
        <v>1</v>
      </c>
      <c r="BL156" s="54"/>
      <c r="BM156" s="54"/>
      <c r="BN156" s="54"/>
      <c r="BO156" s="54">
        <f>LOOKUP(BK156,標準報酬等級表!$B$11:$B$42,標準報酬等級表!$D$11:$D$42)</f>
        <v>88</v>
      </c>
      <c r="BP156" s="54"/>
      <c r="BQ156" s="54"/>
      <c r="BR156" s="54"/>
      <c r="BS156" s="49"/>
      <c r="BT156" s="49"/>
      <c r="BU156" s="49"/>
      <c r="BV156" s="49"/>
      <c r="BW156" s="49"/>
      <c r="BX156" s="49"/>
      <c r="BY156" s="49"/>
      <c r="BZ156" s="49"/>
      <c r="CA156" s="49"/>
      <c r="CB156" s="49"/>
      <c r="CC156" s="55"/>
      <c r="CD156" s="55"/>
      <c r="CE156" s="55"/>
      <c r="CF156" s="55"/>
      <c r="CG156" s="55"/>
      <c r="CH156" s="55"/>
    </row>
    <row r="157" spans="2:86" ht="21.75" customHeight="1" x14ac:dyDescent="0.15">
      <c r="B157" s="55"/>
      <c r="C157" s="55"/>
      <c r="D157" s="55"/>
      <c r="E157" s="55"/>
      <c r="F157" s="55"/>
      <c r="G157" s="55"/>
      <c r="H157" s="55"/>
      <c r="I157" s="55"/>
      <c r="J157" s="55"/>
      <c r="K157" s="55"/>
      <c r="L157" s="55"/>
      <c r="M157" s="55"/>
      <c r="N157" s="55"/>
      <c r="O157" s="55"/>
      <c r="P157" s="55"/>
      <c r="Q157" s="55"/>
      <c r="R157" s="55"/>
      <c r="S157" s="55"/>
      <c r="T157" s="55"/>
      <c r="U157" s="49"/>
      <c r="V157" s="49"/>
      <c r="W157" s="49"/>
      <c r="X157" s="49"/>
      <c r="Y157" s="49"/>
      <c r="Z157" s="49"/>
      <c r="AA157" s="49"/>
      <c r="AB157" s="49"/>
      <c r="AC157" s="49"/>
      <c r="AD157" s="49"/>
      <c r="AE157" s="49"/>
      <c r="AF157" s="49"/>
      <c r="AG157" s="55"/>
      <c r="AH157" s="55"/>
      <c r="AI157" s="55"/>
      <c r="AJ157" s="55"/>
      <c r="AK157" s="55"/>
      <c r="AL157" s="55"/>
      <c r="AM157" s="55"/>
      <c r="AN157" s="55"/>
      <c r="AO157" s="55"/>
      <c r="AP157" s="55"/>
      <c r="AQ157" s="55"/>
      <c r="AR157" s="55"/>
      <c r="AS157" s="55"/>
      <c r="AT157" s="54">
        <f t="shared" si="6"/>
        <v>0</v>
      </c>
      <c r="AU157" s="54"/>
      <c r="AV157" s="54"/>
      <c r="AW157" s="54"/>
      <c r="AX157" s="54"/>
      <c r="AY157" s="54">
        <f>MATCH(AT157,標準報酬等級表!$F$8:$F$57,1)</f>
        <v>1</v>
      </c>
      <c r="AZ157" s="54"/>
      <c r="BA157" s="54"/>
      <c r="BB157" s="54">
        <f>LOOKUP(AY157,標準報酬等級表!$A$8:$A$57,標準報酬等級表!$D$8:$D$57)</f>
        <v>58</v>
      </c>
      <c r="BC157" s="54"/>
      <c r="BD157" s="54"/>
      <c r="BE157" s="54">
        <f t="shared" si="7"/>
        <v>1</v>
      </c>
      <c r="BF157" s="54"/>
      <c r="BG157" s="54"/>
      <c r="BH157" s="54">
        <f>LOOKUP(BE157,標準報酬等級表!$B$11:$B$42,標準報酬等級表!$D$11:$D$42)</f>
        <v>88</v>
      </c>
      <c r="BI157" s="54"/>
      <c r="BJ157" s="54"/>
      <c r="BK157" s="54">
        <f t="shared" si="8"/>
        <v>1</v>
      </c>
      <c r="BL157" s="54"/>
      <c r="BM157" s="54"/>
      <c r="BN157" s="54"/>
      <c r="BO157" s="54">
        <f>LOOKUP(BK157,標準報酬等級表!$B$11:$B$42,標準報酬等級表!$D$11:$D$42)</f>
        <v>88</v>
      </c>
      <c r="BP157" s="54"/>
      <c r="BQ157" s="54"/>
      <c r="BR157" s="54"/>
      <c r="BS157" s="49"/>
      <c r="BT157" s="49"/>
      <c r="BU157" s="49"/>
      <c r="BV157" s="49"/>
      <c r="BW157" s="49"/>
      <c r="BX157" s="49"/>
      <c r="BY157" s="49"/>
      <c r="BZ157" s="49"/>
      <c r="CA157" s="49"/>
      <c r="CB157" s="49"/>
      <c r="CC157" s="55"/>
      <c r="CD157" s="55"/>
      <c r="CE157" s="55"/>
      <c r="CF157" s="55"/>
      <c r="CG157" s="55"/>
      <c r="CH157" s="55"/>
    </row>
    <row r="158" spans="2:86" ht="21.75" customHeight="1" x14ac:dyDescent="0.15">
      <c r="B158" s="55"/>
      <c r="C158" s="55"/>
      <c r="D158" s="55"/>
      <c r="E158" s="55"/>
      <c r="F158" s="55"/>
      <c r="G158" s="55"/>
      <c r="H158" s="55"/>
      <c r="I158" s="55"/>
      <c r="J158" s="55"/>
      <c r="K158" s="55"/>
      <c r="L158" s="55"/>
      <c r="M158" s="55"/>
      <c r="N158" s="55"/>
      <c r="O158" s="55"/>
      <c r="P158" s="55"/>
      <c r="Q158" s="55"/>
      <c r="R158" s="55"/>
      <c r="S158" s="55"/>
      <c r="T158" s="55"/>
      <c r="U158" s="49"/>
      <c r="V158" s="49"/>
      <c r="W158" s="49"/>
      <c r="X158" s="49"/>
      <c r="Y158" s="49"/>
      <c r="Z158" s="49"/>
      <c r="AA158" s="49"/>
      <c r="AB158" s="49"/>
      <c r="AC158" s="49"/>
      <c r="AD158" s="49"/>
      <c r="AE158" s="49"/>
      <c r="AF158" s="49"/>
      <c r="AG158" s="55"/>
      <c r="AH158" s="55"/>
      <c r="AI158" s="55"/>
      <c r="AJ158" s="55"/>
      <c r="AK158" s="55"/>
      <c r="AL158" s="55"/>
      <c r="AM158" s="55"/>
      <c r="AN158" s="55"/>
      <c r="AO158" s="55"/>
      <c r="AP158" s="55"/>
      <c r="AQ158" s="55"/>
      <c r="AR158" s="55"/>
      <c r="AS158" s="55"/>
      <c r="AT158" s="54">
        <f t="shared" si="6"/>
        <v>0</v>
      </c>
      <c r="AU158" s="54"/>
      <c r="AV158" s="54"/>
      <c r="AW158" s="54"/>
      <c r="AX158" s="54"/>
      <c r="AY158" s="54">
        <f>MATCH(AT158,標準報酬等級表!$F$8:$F$57,1)</f>
        <v>1</v>
      </c>
      <c r="AZ158" s="54"/>
      <c r="BA158" s="54"/>
      <c r="BB158" s="54">
        <f>LOOKUP(AY158,標準報酬等級表!$A$8:$A$57,標準報酬等級表!$D$8:$D$57)</f>
        <v>58</v>
      </c>
      <c r="BC158" s="54"/>
      <c r="BD158" s="54"/>
      <c r="BE158" s="54">
        <f t="shared" si="7"/>
        <v>1</v>
      </c>
      <c r="BF158" s="54"/>
      <c r="BG158" s="54"/>
      <c r="BH158" s="54">
        <f>LOOKUP(BE158,標準報酬等級表!$B$11:$B$42,標準報酬等級表!$D$11:$D$42)</f>
        <v>88</v>
      </c>
      <c r="BI158" s="54"/>
      <c r="BJ158" s="54"/>
      <c r="BK158" s="54">
        <f t="shared" si="8"/>
        <v>1</v>
      </c>
      <c r="BL158" s="54"/>
      <c r="BM158" s="54"/>
      <c r="BN158" s="54"/>
      <c r="BO158" s="54">
        <f>LOOKUP(BK158,標準報酬等級表!$B$11:$B$42,標準報酬等級表!$D$11:$D$42)</f>
        <v>88</v>
      </c>
      <c r="BP158" s="54"/>
      <c r="BQ158" s="54"/>
      <c r="BR158" s="54"/>
      <c r="BS158" s="49"/>
      <c r="BT158" s="49"/>
      <c r="BU158" s="49"/>
      <c r="BV158" s="49"/>
      <c r="BW158" s="49"/>
      <c r="BX158" s="49"/>
      <c r="BY158" s="49"/>
      <c r="BZ158" s="49"/>
      <c r="CA158" s="49"/>
      <c r="CB158" s="49"/>
      <c r="CC158" s="55"/>
      <c r="CD158" s="55"/>
      <c r="CE158" s="55"/>
      <c r="CF158" s="55"/>
      <c r="CG158" s="55"/>
      <c r="CH158" s="55"/>
    </row>
    <row r="159" spans="2:86" ht="21.75" customHeight="1" x14ac:dyDescent="0.15">
      <c r="B159" s="55"/>
      <c r="C159" s="55"/>
      <c r="D159" s="55"/>
      <c r="E159" s="55"/>
      <c r="F159" s="55"/>
      <c r="G159" s="55"/>
      <c r="H159" s="55"/>
      <c r="I159" s="55"/>
      <c r="J159" s="55"/>
      <c r="K159" s="55"/>
      <c r="L159" s="55"/>
      <c r="M159" s="55"/>
      <c r="N159" s="55"/>
      <c r="O159" s="55"/>
      <c r="P159" s="55"/>
      <c r="Q159" s="55"/>
      <c r="R159" s="55"/>
      <c r="S159" s="55"/>
      <c r="T159" s="55"/>
      <c r="U159" s="49"/>
      <c r="V159" s="49"/>
      <c r="W159" s="49"/>
      <c r="X159" s="49"/>
      <c r="Y159" s="49"/>
      <c r="Z159" s="49"/>
      <c r="AA159" s="49"/>
      <c r="AB159" s="49"/>
      <c r="AC159" s="49"/>
      <c r="AD159" s="49"/>
      <c r="AE159" s="49"/>
      <c r="AF159" s="49"/>
      <c r="AG159" s="55"/>
      <c r="AH159" s="55"/>
      <c r="AI159" s="55"/>
      <c r="AJ159" s="55"/>
      <c r="AK159" s="55"/>
      <c r="AL159" s="55"/>
      <c r="AM159" s="55"/>
      <c r="AN159" s="55"/>
      <c r="AO159" s="55"/>
      <c r="AP159" s="55"/>
      <c r="AQ159" s="55"/>
      <c r="AR159" s="55"/>
      <c r="AS159" s="55"/>
      <c r="AT159" s="54">
        <f t="shared" si="6"/>
        <v>0</v>
      </c>
      <c r="AU159" s="54"/>
      <c r="AV159" s="54"/>
      <c r="AW159" s="54"/>
      <c r="AX159" s="54"/>
      <c r="AY159" s="54">
        <f>MATCH(AT159,標準報酬等級表!$F$8:$F$57,1)</f>
        <v>1</v>
      </c>
      <c r="AZ159" s="54"/>
      <c r="BA159" s="54"/>
      <c r="BB159" s="54">
        <f>LOOKUP(AY159,標準報酬等級表!$A$8:$A$57,標準報酬等級表!$D$8:$D$57)</f>
        <v>58</v>
      </c>
      <c r="BC159" s="54"/>
      <c r="BD159" s="54"/>
      <c r="BE159" s="54">
        <f t="shared" si="7"/>
        <v>1</v>
      </c>
      <c r="BF159" s="54"/>
      <c r="BG159" s="54"/>
      <c r="BH159" s="54">
        <f>LOOKUP(BE159,標準報酬等級表!$B$11:$B$42,標準報酬等級表!$D$11:$D$42)</f>
        <v>88</v>
      </c>
      <c r="BI159" s="54"/>
      <c r="BJ159" s="54"/>
      <c r="BK159" s="54">
        <f t="shared" si="8"/>
        <v>1</v>
      </c>
      <c r="BL159" s="54"/>
      <c r="BM159" s="54"/>
      <c r="BN159" s="54"/>
      <c r="BO159" s="54">
        <f>LOOKUP(BK159,標準報酬等級表!$B$11:$B$42,標準報酬等級表!$D$11:$D$42)</f>
        <v>88</v>
      </c>
      <c r="BP159" s="54"/>
      <c r="BQ159" s="54"/>
      <c r="BR159" s="54"/>
      <c r="BS159" s="49"/>
      <c r="BT159" s="49"/>
      <c r="BU159" s="49"/>
      <c r="BV159" s="49"/>
      <c r="BW159" s="49"/>
      <c r="BX159" s="49"/>
      <c r="BY159" s="49"/>
      <c r="BZ159" s="49"/>
      <c r="CA159" s="49"/>
      <c r="CB159" s="49"/>
      <c r="CC159" s="55"/>
      <c r="CD159" s="55"/>
      <c r="CE159" s="55"/>
      <c r="CF159" s="55"/>
      <c r="CG159" s="55"/>
      <c r="CH159" s="55"/>
    </row>
    <row r="160" spans="2:86" ht="21.75" customHeight="1" x14ac:dyDescent="0.15">
      <c r="B160" s="55"/>
      <c r="C160" s="55"/>
      <c r="D160" s="55"/>
      <c r="E160" s="55"/>
      <c r="F160" s="55"/>
      <c r="G160" s="55"/>
      <c r="H160" s="55"/>
      <c r="I160" s="55"/>
      <c r="J160" s="55"/>
      <c r="K160" s="55"/>
      <c r="L160" s="55"/>
      <c r="M160" s="55"/>
      <c r="N160" s="55"/>
      <c r="O160" s="55"/>
      <c r="P160" s="55"/>
      <c r="Q160" s="55"/>
      <c r="R160" s="55"/>
      <c r="S160" s="55"/>
      <c r="T160" s="55"/>
      <c r="U160" s="49"/>
      <c r="V160" s="49"/>
      <c r="W160" s="49"/>
      <c r="X160" s="49"/>
      <c r="Y160" s="49"/>
      <c r="Z160" s="49"/>
      <c r="AA160" s="49"/>
      <c r="AB160" s="49"/>
      <c r="AC160" s="49"/>
      <c r="AD160" s="49"/>
      <c r="AE160" s="49"/>
      <c r="AF160" s="49"/>
      <c r="AG160" s="55"/>
      <c r="AH160" s="55"/>
      <c r="AI160" s="55"/>
      <c r="AJ160" s="55"/>
      <c r="AK160" s="55"/>
      <c r="AL160" s="55"/>
      <c r="AM160" s="55"/>
      <c r="AN160" s="55"/>
      <c r="AO160" s="55"/>
      <c r="AP160" s="55"/>
      <c r="AQ160" s="55"/>
      <c r="AR160" s="55"/>
      <c r="AS160" s="55"/>
      <c r="AT160" s="54">
        <f t="shared" si="6"/>
        <v>0</v>
      </c>
      <c r="AU160" s="54"/>
      <c r="AV160" s="54"/>
      <c r="AW160" s="54"/>
      <c r="AX160" s="54"/>
      <c r="AY160" s="54">
        <f>MATCH(AT160,標準報酬等級表!$F$8:$F$57,1)</f>
        <v>1</v>
      </c>
      <c r="AZ160" s="54"/>
      <c r="BA160" s="54"/>
      <c r="BB160" s="54">
        <f>LOOKUP(AY160,標準報酬等級表!$A$8:$A$57,標準報酬等級表!$D$8:$D$57)</f>
        <v>58</v>
      </c>
      <c r="BC160" s="54"/>
      <c r="BD160" s="54"/>
      <c r="BE160" s="54">
        <f t="shared" si="7"/>
        <v>1</v>
      </c>
      <c r="BF160" s="54"/>
      <c r="BG160" s="54"/>
      <c r="BH160" s="54">
        <f>LOOKUP(BE160,標準報酬等級表!$B$11:$B$42,標準報酬等級表!$D$11:$D$42)</f>
        <v>88</v>
      </c>
      <c r="BI160" s="54"/>
      <c r="BJ160" s="54"/>
      <c r="BK160" s="54">
        <f t="shared" si="8"/>
        <v>1</v>
      </c>
      <c r="BL160" s="54"/>
      <c r="BM160" s="54"/>
      <c r="BN160" s="54"/>
      <c r="BO160" s="54">
        <f>LOOKUP(BK160,標準報酬等級表!$B$11:$B$42,標準報酬等級表!$D$11:$D$42)</f>
        <v>88</v>
      </c>
      <c r="BP160" s="54"/>
      <c r="BQ160" s="54"/>
      <c r="BR160" s="54"/>
      <c r="BS160" s="49"/>
      <c r="BT160" s="49"/>
      <c r="BU160" s="49"/>
      <c r="BV160" s="49"/>
      <c r="BW160" s="49"/>
      <c r="BX160" s="49"/>
      <c r="BY160" s="49"/>
      <c r="BZ160" s="49"/>
      <c r="CA160" s="49"/>
      <c r="CB160" s="49"/>
      <c r="CC160" s="55"/>
      <c r="CD160" s="55"/>
      <c r="CE160" s="55"/>
      <c r="CF160" s="55"/>
      <c r="CG160" s="55"/>
      <c r="CH160" s="55"/>
    </row>
    <row r="161" spans="2:86" ht="21.75" customHeight="1" x14ac:dyDescent="0.15">
      <c r="B161" s="55"/>
      <c r="C161" s="55"/>
      <c r="D161" s="55"/>
      <c r="E161" s="55"/>
      <c r="F161" s="55"/>
      <c r="G161" s="55"/>
      <c r="H161" s="55"/>
      <c r="I161" s="55"/>
      <c r="J161" s="55"/>
      <c r="K161" s="55"/>
      <c r="L161" s="55"/>
      <c r="M161" s="55"/>
      <c r="N161" s="55"/>
      <c r="O161" s="55"/>
      <c r="P161" s="55"/>
      <c r="Q161" s="55"/>
      <c r="R161" s="55"/>
      <c r="S161" s="55"/>
      <c r="T161" s="55"/>
      <c r="U161" s="49"/>
      <c r="V161" s="49"/>
      <c r="W161" s="49"/>
      <c r="X161" s="49"/>
      <c r="Y161" s="49"/>
      <c r="Z161" s="49"/>
      <c r="AA161" s="49"/>
      <c r="AB161" s="49"/>
      <c r="AC161" s="49"/>
      <c r="AD161" s="49"/>
      <c r="AE161" s="49"/>
      <c r="AF161" s="49"/>
      <c r="AG161" s="55"/>
      <c r="AH161" s="55"/>
      <c r="AI161" s="55"/>
      <c r="AJ161" s="55"/>
      <c r="AK161" s="55"/>
      <c r="AL161" s="55"/>
      <c r="AM161" s="55"/>
      <c r="AN161" s="55"/>
      <c r="AO161" s="55"/>
      <c r="AP161" s="55"/>
      <c r="AQ161" s="55"/>
      <c r="AR161" s="55"/>
      <c r="AS161" s="55"/>
      <c r="AT161" s="54">
        <f t="shared" si="6"/>
        <v>0</v>
      </c>
      <c r="AU161" s="54"/>
      <c r="AV161" s="54"/>
      <c r="AW161" s="54"/>
      <c r="AX161" s="54"/>
      <c r="AY161" s="54">
        <f>MATCH(AT161,標準報酬等級表!$F$8:$F$57,1)</f>
        <v>1</v>
      </c>
      <c r="AZ161" s="54"/>
      <c r="BA161" s="54"/>
      <c r="BB161" s="54">
        <f>LOOKUP(AY161,標準報酬等級表!$A$8:$A$57,標準報酬等級表!$D$8:$D$57)</f>
        <v>58</v>
      </c>
      <c r="BC161" s="54"/>
      <c r="BD161" s="54"/>
      <c r="BE161" s="54">
        <f t="shared" si="7"/>
        <v>1</v>
      </c>
      <c r="BF161" s="54"/>
      <c r="BG161" s="54"/>
      <c r="BH161" s="54">
        <f>LOOKUP(BE161,標準報酬等級表!$B$11:$B$42,標準報酬等級表!$D$11:$D$42)</f>
        <v>88</v>
      </c>
      <c r="BI161" s="54"/>
      <c r="BJ161" s="54"/>
      <c r="BK161" s="54">
        <f t="shared" si="8"/>
        <v>1</v>
      </c>
      <c r="BL161" s="54"/>
      <c r="BM161" s="54"/>
      <c r="BN161" s="54"/>
      <c r="BO161" s="54">
        <f>LOOKUP(BK161,標準報酬等級表!$B$11:$B$42,標準報酬等級表!$D$11:$D$42)</f>
        <v>88</v>
      </c>
      <c r="BP161" s="54"/>
      <c r="BQ161" s="54"/>
      <c r="BR161" s="54"/>
      <c r="BS161" s="49"/>
      <c r="BT161" s="49"/>
      <c r="BU161" s="49"/>
      <c r="BV161" s="49"/>
      <c r="BW161" s="49"/>
      <c r="BX161" s="49"/>
      <c r="BY161" s="49"/>
      <c r="BZ161" s="49"/>
      <c r="CA161" s="49"/>
      <c r="CB161" s="49"/>
      <c r="CC161" s="55"/>
      <c r="CD161" s="55"/>
      <c r="CE161" s="55"/>
      <c r="CF161" s="55"/>
      <c r="CG161" s="55"/>
      <c r="CH161" s="55"/>
    </row>
    <row r="162" spans="2:86" ht="21.75" customHeight="1" x14ac:dyDescent="0.15">
      <c r="B162" s="55"/>
      <c r="C162" s="55"/>
      <c r="D162" s="55"/>
      <c r="E162" s="55"/>
      <c r="F162" s="55"/>
      <c r="G162" s="55"/>
      <c r="H162" s="55"/>
      <c r="I162" s="55"/>
      <c r="J162" s="55"/>
      <c r="K162" s="55"/>
      <c r="L162" s="55"/>
      <c r="M162" s="55"/>
      <c r="N162" s="55"/>
      <c r="O162" s="55"/>
      <c r="P162" s="55"/>
      <c r="Q162" s="55"/>
      <c r="R162" s="55"/>
      <c r="S162" s="55"/>
      <c r="T162" s="55"/>
      <c r="U162" s="49"/>
      <c r="V162" s="49"/>
      <c r="W162" s="49"/>
      <c r="X162" s="49"/>
      <c r="Y162" s="49"/>
      <c r="Z162" s="49"/>
      <c r="AA162" s="49"/>
      <c r="AB162" s="49"/>
      <c r="AC162" s="49"/>
      <c r="AD162" s="49"/>
      <c r="AE162" s="49"/>
      <c r="AF162" s="49"/>
      <c r="AG162" s="55"/>
      <c r="AH162" s="55"/>
      <c r="AI162" s="55"/>
      <c r="AJ162" s="55"/>
      <c r="AK162" s="55"/>
      <c r="AL162" s="55"/>
      <c r="AM162" s="55"/>
      <c r="AN162" s="55"/>
      <c r="AO162" s="55"/>
      <c r="AP162" s="55"/>
      <c r="AQ162" s="55"/>
      <c r="AR162" s="55"/>
      <c r="AS162" s="55"/>
      <c r="AT162" s="54">
        <f t="shared" si="6"/>
        <v>0</v>
      </c>
      <c r="AU162" s="54"/>
      <c r="AV162" s="54"/>
      <c r="AW162" s="54"/>
      <c r="AX162" s="54"/>
      <c r="AY162" s="54">
        <f>MATCH(AT162,標準報酬等級表!$F$8:$F$57,1)</f>
        <v>1</v>
      </c>
      <c r="AZ162" s="54"/>
      <c r="BA162" s="54"/>
      <c r="BB162" s="54">
        <f>LOOKUP(AY162,標準報酬等級表!$A$8:$A$57,標準報酬等級表!$D$8:$D$57)</f>
        <v>58</v>
      </c>
      <c r="BC162" s="54"/>
      <c r="BD162" s="54"/>
      <c r="BE162" s="54">
        <f t="shared" si="7"/>
        <v>1</v>
      </c>
      <c r="BF162" s="54"/>
      <c r="BG162" s="54"/>
      <c r="BH162" s="54">
        <f>LOOKUP(BE162,標準報酬等級表!$B$11:$B$42,標準報酬等級表!$D$11:$D$42)</f>
        <v>88</v>
      </c>
      <c r="BI162" s="54"/>
      <c r="BJ162" s="54"/>
      <c r="BK162" s="54">
        <f t="shared" si="8"/>
        <v>1</v>
      </c>
      <c r="BL162" s="54"/>
      <c r="BM162" s="54"/>
      <c r="BN162" s="54"/>
      <c r="BO162" s="54">
        <f>LOOKUP(BK162,標準報酬等級表!$B$11:$B$42,標準報酬等級表!$D$11:$D$42)</f>
        <v>88</v>
      </c>
      <c r="BP162" s="54"/>
      <c r="BQ162" s="54"/>
      <c r="BR162" s="54"/>
      <c r="BS162" s="49"/>
      <c r="BT162" s="49"/>
      <c r="BU162" s="49"/>
      <c r="BV162" s="49"/>
      <c r="BW162" s="49"/>
      <c r="BX162" s="49"/>
      <c r="BY162" s="49"/>
      <c r="BZ162" s="49"/>
      <c r="CA162" s="49"/>
      <c r="CB162" s="49"/>
      <c r="CC162" s="55"/>
      <c r="CD162" s="55"/>
      <c r="CE162" s="55"/>
      <c r="CF162" s="55"/>
      <c r="CG162" s="55"/>
      <c r="CH162" s="55"/>
    </row>
    <row r="163" spans="2:86" ht="21.75" customHeight="1" x14ac:dyDescent="0.15">
      <c r="B163" s="55"/>
      <c r="C163" s="55"/>
      <c r="D163" s="55"/>
      <c r="E163" s="55"/>
      <c r="F163" s="55"/>
      <c r="G163" s="55"/>
      <c r="H163" s="55"/>
      <c r="I163" s="55"/>
      <c r="J163" s="55"/>
      <c r="K163" s="55"/>
      <c r="L163" s="55"/>
      <c r="M163" s="55"/>
      <c r="N163" s="55"/>
      <c r="O163" s="55"/>
      <c r="P163" s="55"/>
      <c r="Q163" s="55"/>
      <c r="R163" s="55"/>
      <c r="S163" s="55"/>
      <c r="T163" s="55"/>
      <c r="U163" s="49"/>
      <c r="V163" s="49"/>
      <c r="W163" s="49"/>
      <c r="X163" s="49"/>
      <c r="Y163" s="49"/>
      <c r="Z163" s="49"/>
      <c r="AA163" s="49"/>
      <c r="AB163" s="49"/>
      <c r="AC163" s="49"/>
      <c r="AD163" s="49"/>
      <c r="AE163" s="49"/>
      <c r="AF163" s="49"/>
      <c r="AG163" s="55"/>
      <c r="AH163" s="55"/>
      <c r="AI163" s="55"/>
      <c r="AJ163" s="55"/>
      <c r="AK163" s="55"/>
      <c r="AL163" s="55"/>
      <c r="AM163" s="55"/>
      <c r="AN163" s="55"/>
      <c r="AO163" s="55"/>
      <c r="AP163" s="55"/>
      <c r="AQ163" s="55"/>
      <c r="AR163" s="55"/>
      <c r="AS163" s="55"/>
      <c r="AT163" s="54">
        <f t="shared" si="6"/>
        <v>0</v>
      </c>
      <c r="AU163" s="54"/>
      <c r="AV163" s="54"/>
      <c r="AW163" s="54"/>
      <c r="AX163" s="54"/>
      <c r="AY163" s="54">
        <f>MATCH(AT163,標準報酬等級表!$F$8:$F$57,1)</f>
        <v>1</v>
      </c>
      <c r="AZ163" s="54"/>
      <c r="BA163" s="54"/>
      <c r="BB163" s="54">
        <f>LOOKUP(AY163,標準報酬等級表!$A$8:$A$57,標準報酬等級表!$D$8:$D$57)</f>
        <v>58</v>
      </c>
      <c r="BC163" s="54"/>
      <c r="BD163" s="54"/>
      <c r="BE163" s="54">
        <f t="shared" si="7"/>
        <v>1</v>
      </c>
      <c r="BF163" s="54"/>
      <c r="BG163" s="54"/>
      <c r="BH163" s="54">
        <f>LOOKUP(BE163,標準報酬等級表!$B$11:$B$42,標準報酬等級表!$D$11:$D$42)</f>
        <v>88</v>
      </c>
      <c r="BI163" s="54"/>
      <c r="BJ163" s="54"/>
      <c r="BK163" s="54">
        <f t="shared" si="8"/>
        <v>1</v>
      </c>
      <c r="BL163" s="54"/>
      <c r="BM163" s="54"/>
      <c r="BN163" s="54"/>
      <c r="BO163" s="54">
        <f>LOOKUP(BK163,標準報酬等級表!$B$11:$B$42,標準報酬等級表!$D$11:$D$42)</f>
        <v>88</v>
      </c>
      <c r="BP163" s="54"/>
      <c r="BQ163" s="54"/>
      <c r="BR163" s="54"/>
      <c r="BS163" s="49"/>
      <c r="BT163" s="49"/>
      <c r="BU163" s="49"/>
      <c r="BV163" s="49"/>
      <c r="BW163" s="49"/>
      <c r="BX163" s="49"/>
      <c r="BY163" s="49"/>
      <c r="BZ163" s="49"/>
      <c r="CA163" s="49"/>
      <c r="CB163" s="49"/>
      <c r="CC163" s="55"/>
      <c r="CD163" s="55"/>
      <c r="CE163" s="55"/>
      <c r="CF163" s="55"/>
      <c r="CG163" s="55"/>
      <c r="CH163" s="55"/>
    </row>
    <row r="164" spans="2:86" ht="21.75" customHeight="1" x14ac:dyDescent="0.15">
      <c r="B164" s="55"/>
      <c r="C164" s="55"/>
      <c r="D164" s="55"/>
      <c r="E164" s="55"/>
      <c r="F164" s="55"/>
      <c r="G164" s="55"/>
      <c r="H164" s="55"/>
      <c r="I164" s="55"/>
      <c r="J164" s="55"/>
      <c r="K164" s="55"/>
      <c r="L164" s="55"/>
      <c r="M164" s="55"/>
      <c r="N164" s="55"/>
      <c r="O164" s="55"/>
      <c r="P164" s="55"/>
      <c r="Q164" s="55"/>
      <c r="R164" s="55"/>
      <c r="S164" s="55"/>
      <c r="T164" s="55"/>
      <c r="U164" s="49"/>
      <c r="V164" s="49"/>
      <c r="W164" s="49"/>
      <c r="X164" s="49"/>
      <c r="Y164" s="49"/>
      <c r="Z164" s="49"/>
      <c r="AA164" s="49"/>
      <c r="AB164" s="49"/>
      <c r="AC164" s="49"/>
      <c r="AD164" s="49"/>
      <c r="AE164" s="49"/>
      <c r="AF164" s="49"/>
      <c r="AG164" s="55"/>
      <c r="AH164" s="55"/>
      <c r="AI164" s="55"/>
      <c r="AJ164" s="55"/>
      <c r="AK164" s="55"/>
      <c r="AL164" s="55"/>
      <c r="AM164" s="55"/>
      <c r="AN164" s="55"/>
      <c r="AO164" s="55"/>
      <c r="AP164" s="55"/>
      <c r="AQ164" s="55"/>
      <c r="AR164" s="55"/>
      <c r="AS164" s="55"/>
      <c r="AT164" s="54">
        <f t="shared" si="6"/>
        <v>0</v>
      </c>
      <c r="AU164" s="54"/>
      <c r="AV164" s="54"/>
      <c r="AW164" s="54"/>
      <c r="AX164" s="54"/>
      <c r="AY164" s="54">
        <f>MATCH(AT164,標準報酬等級表!$F$8:$F$57,1)</f>
        <v>1</v>
      </c>
      <c r="AZ164" s="54"/>
      <c r="BA164" s="54"/>
      <c r="BB164" s="54">
        <f>LOOKUP(AY164,標準報酬等級表!$A$8:$A$57,標準報酬等級表!$D$8:$D$57)</f>
        <v>58</v>
      </c>
      <c r="BC164" s="54"/>
      <c r="BD164" s="54"/>
      <c r="BE164" s="54">
        <f t="shared" si="7"/>
        <v>1</v>
      </c>
      <c r="BF164" s="54"/>
      <c r="BG164" s="54"/>
      <c r="BH164" s="54">
        <f>LOOKUP(BE164,標準報酬等級表!$B$11:$B$42,標準報酬等級表!$D$11:$D$42)</f>
        <v>88</v>
      </c>
      <c r="BI164" s="54"/>
      <c r="BJ164" s="54"/>
      <c r="BK164" s="54">
        <f t="shared" si="8"/>
        <v>1</v>
      </c>
      <c r="BL164" s="54"/>
      <c r="BM164" s="54"/>
      <c r="BN164" s="54"/>
      <c r="BO164" s="54">
        <f>LOOKUP(BK164,標準報酬等級表!$B$11:$B$42,標準報酬等級表!$D$11:$D$42)</f>
        <v>88</v>
      </c>
      <c r="BP164" s="54"/>
      <c r="BQ164" s="54"/>
      <c r="BR164" s="54"/>
      <c r="BS164" s="49"/>
      <c r="BT164" s="49"/>
      <c r="BU164" s="49"/>
      <c r="BV164" s="49"/>
      <c r="BW164" s="49"/>
      <c r="BX164" s="49"/>
      <c r="BY164" s="49"/>
      <c r="BZ164" s="49"/>
      <c r="CA164" s="49"/>
      <c r="CB164" s="49"/>
      <c r="CC164" s="55"/>
      <c r="CD164" s="55"/>
      <c r="CE164" s="55"/>
      <c r="CF164" s="55"/>
      <c r="CG164" s="55"/>
      <c r="CH164" s="55"/>
    </row>
    <row r="165" spans="2:86" ht="21.75" customHeight="1" x14ac:dyDescent="0.15">
      <c r="B165" s="55"/>
      <c r="C165" s="55"/>
      <c r="D165" s="55"/>
      <c r="E165" s="55"/>
      <c r="F165" s="55"/>
      <c r="G165" s="55"/>
      <c r="H165" s="55"/>
      <c r="I165" s="55"/>
      <c r="J165" s="55"/>
      <c r="K165" s="55"/>
      <c r="L165" s="55"/>
      <c r="M165" s="55"/>
      <c r="N165" s="55"/>
      <c r="O165" s="55"/>
      <c r="P165" s="55"/>
      <c r="Q165" s="55"/>
      <c r="R165" s="55"/>
      <c r="S165" s="55"/>
      <c r="T165" s="55"/>
      <c r="U165" s="49"/>
      <c r="V165" s="49"/>
      <c r="W165" s="49"/>
      <c r="X165" s="49"/>
      <c r="Y165" s="49"/>
      <c r="Z165" s="49"/>
      <c r="AA165" s="49"/>
      <c r="AB165" s="49"/>
      <c r="AC165" s="49"/>
      <c r="AD165" s="49"/>
      <c r="AE165" s="49"/>
      <c r="AF165" s="49"/>
      <c r="AG165" s="55"/>
      <c r="AH165" s="55"/>
      <c r="AI165" s="55"/>
      <c r="AJ165" s="55"/>
      <c r="AK165" s="55"/>
      <c r="AL165" s="55"/>
      <c r="AM165" s="55"/>
      <c r="AN165" s="55"/>
      <c r="AO165" s="55"/>
      <c r="AP165" s="55"/>
      <c r="AQ165" s="55"/>
      <c r="AR165" s="55"/>
      <c r="AS165" s="55"/>
      <c r="AT165" s="54">
        <f t="shared" si="6"/>
        <v>0</v>
      </c>
      <c r="AU165" s="54"/>
      <c r="AV165" s="54"/>
      <c r="AW165" s="54"/>
      <c r="AX165" s="54"/>
      <c r="AY165" s="54">
        <f>MATCH(AT165,標準報酬等級表!$F$8:$F$57,1)</f>
        <v>1</v>
      </c>
      <c r="AZ165" s="54"/>
      <c r="BA165" s="54"/>
      <c r="BB165" s="54">
        <f>LOOKUP(AY165,標準報酬等級表!$A$8:$A$57,標準報酬等級表!$D$8:$D$57)</f>
        <v>58</v>
      </c>
      <c r="BC165" s="54"/>
      <c r="BD165" s="54"/>
      <c r="BE165" s="54">
        <f t="shared" si="7"/>
        <v>1</v>
      </c>
      <c r="BF165" s="54"/>
      <c r="BG165" s="54"/>
      <c r="BH165" s="54">
        <f>LOOKUP(BE165,標準報酬等級表!$B$11:$B$42,標準報酬等級表!$D$11:$D$42)</f>
        <v>88</v>
      </c>
      <c r="BI165" s="54"/>
      <c r="BJ165" s="54"/>
      <c r="BK165" s="54">
        <f t="shared" si="8"/>
        <v>1</v>
      </c>
      <c r="BL165" s="54"/>
      <c r="BM165" s="54"/>
      <c r="BN165" s="54"/>
      <c r="BO165" s="54">
        <f>LOOKUP(BK165,標準報酬等級表!$B$11:$B$42,標準報酬等級表!$D$11:$D$42)</f>
        <v>88</v>
      </c>
      <c r="BP165" s="54"/>
      <c r="BQ165" s="54"/>
      <c r="BR165" s="54"/>
      <c r="BS165" s="49"/>
      <c r="BT165" s="49"/>
      <c r="BU165" s="49"/>
      <c r="BV165" s="49"/>
      <c r="BW165" s="49"/>
      <c r="BX165" s="49"/>
      <c r="BY165" s="49"/>
      <c r="BZ165" s="49"/>
      <c r="CA165" s="49"/>
      <c r="CB165" s="49"/>
      <c r="CC165" s="55"/>
      <c r="CD165" s="55"/>
      <c r="CE165" s="55"/>
      <c r="CF165" s="55"/>
      <c r="CG165" s="55"/>
      <c r="CH165" s="55"/>
    </row>
    <row r="166" spans="2:86" ht="21.75" customHeight="1" x14ac:dyDescent="0.15">
      <c r="B166" s="55"/>
      <c r="C166" s="55"/>
      <c r="D166" s="55"/>
      <c r="E166" s="55"/>
      <c r="F166" s="55"/>
      <c r="G166" s="55"/>
      <c r="H166" s="55"/>
      <c r="I166" s="55"/>
      <c r="J166" s="55"/>
      <c r="K166" s="55"/>
      <c r="L166" s="55"/>
      <c r="M166" s="55"/>
      <c r="N166" s="55"/>
      <c r="O166" s="55"/>
      <c r="P166" s="55"/>
      <c r="Q166" s="55"/>
      <c r="R166" s="55"/>
      <c r="S166" s="55"/>
      <c r="T166" s="55"/>
      <c r="U166" s="49"/>
      <c r="V166" s="49"/>
      <c r="W166" s="49"/>
      <c r="X166" s="49"/>
      <c r="Y166" s="49"/>
      <c r="Z166" s="49"/>
      <c r="AA166" s="49"/>
      <c r="AB166" s="49"/>
      <c r="AC166" s="49"/>
      <c r="AD166" s="49"/>
      <c r="AE166" s="49"/>
      <c r="AF166" s="49"/>
      <c r="AG166" s="55"/>
      <c r="AH166" s="55"/>
      <c r="AI166" s="55"/>
      <c r="AJ166" s="55"/>
      <c r="AK166" s="55"/>
      <c r="AL166" s="55"/>
      <c r="AM166" s="55"/>
      <c r="AN166" s="55"/>
      <c r="AO166" s="55"/>
      <c r="AP166" s="55"/>
      <c r="AQ166" s="55"/>
      <c r="AR166" s="55"/>
      <c r="AS166" s="55"/>
      <c r="AT166" s="54">
        <f t="shared" si="6"/>
        <v>0</v>
      </c>
      <c r="AU166" s="54"/>
      <c r="AV166" s="54"/>
      <c r="AW166" s="54"/>
      <c r="AX166" s="54"/>
      <c r="AY166" s="54">
        <f>MATCH(AT166,標準報酬等級表!$F$8:$F$57,1)</f>
        <v>1</v>
      </c>
      <c r="AZ166" s="54"/>
      <c r="BA166" s="54"/>
      <c r="BB166" s="54">
        <f>LOOKUP(AY166,標準報酬等級表!$A$8:$A$57,標準報酬等級表!$D$8:$D$57)</f>
        <v>58</v>
      </c>
      <c r="BC166" s="54"/>
      <c r="BD166" s="54"/>
      <c r="BE166" s="54">
        <f t="shared" si="7"/>
        <v>1</v>
      </c>
      <c r="BF166" s="54"/>
      <c r="BG166" s="54"/>
      <c r="BH166" s="54">
        <f>LOOKUP(BE166,標準報酬等級表!$B$11:$B$42,標準報酬等級表!$D$11:$D$42)</f>
        <v>88</v>
      </c>
      <c r="BI166" s="54"/>
      <c r="BJ166" s="54"/>
      <c r="BK166" s="54">
        <f t="shared" si="8"/>
        <v>1</v>
      </c>
      <c r="BL166" s="54"/>
      <c r="BM166" s="54"/>
      <c r="BN166" s="54"/>
      <c r="BO166" s="54">
        <f>LOOKUP(BK166,標準報酬等級表!$B$11:$B$42,標準報酬等級表!$D$11:$D$42)</f>
        <v>88</v>
      </c>
      <c r="BP166" s="54"/>
      <c r="BQ166" s="54"/>
      <c r="BR166" s="54"/>
      <c r="BS166" s="49"/>
      <c r="BT166" s="49"/>
      <c r="BU166" s="49"/>
      <c r="BV166" s="49"/>
      <c r="BW166" s="49"/>
      <c r="BX166" s="49"/>
      <c r="BY166" s="49"/>
      <c r="BZ166" s="49"/>
      <c r="CA166" s="49"/>
      <c r="CB166" s="49"/>
      <c r="CC166" s="55"/>
      <c r="CD166" s="55"/>
      <c r="CE166" s="55"/>
      <c r="CF166" s="55"/>
      <c r="CG166" s="55"/>
      <c r="CH166" s="55"/>
    </row>
    <row r="167" spans="2:86" ht="21.75" customHeight="1" x14ac:dyDescent="0.15">
      <c r="B167" s="55"/>
      <c r="C167" s="55"/>
      <c r="D167" s="55"/>
      <c r="E167" s="55"/>
      <c r="F167" s="55"/>
      <c r="G167" s="55"/>
      <c r="H167" s="55"/>
      <c r="I167" s="55"/>
      <c r="J167" s="55"/>
      <c r="K167" s="55"/>
      <c r="L167" s="55"/>
      <c r="M167" s="55"/>
      <c r="N167" s="55"/>
      <c r="O167" s="55"/>
      <c r="P167" s="55"/>
      <c r="Q167" s="55"/>
      <c r="R167" s="55"/>
      <c r="S167" s="55"/>
      <c r="T167" s="55"/>
      <c r="U167" s="49"/>
      <c r="V167" s="49"/>
      <c r="W167" s="49"/>
      <c r="X167" s="49"/>
      <c r="Y167" s="49"/>
      <c r="Z167" s="49"/>
      <c r="AA167" s="49"/>
      <c r="AB167" s="49"/>
      <c r="AC167" s="49"/>
      <c r="AD167" s="49"/>
      <c r="AE167" s="49"/>
      <c r="AF167" s="49"/>
      <c r="AG167" s="55"/>
      <c r="AH167" s="55"/>
      <c r="AI167" s="55"/>
      <c r="AJ167" s="55"/>
      <c r="AK167" s="55"/>
      <c r="AL167" s="55"/>
      <c r="AM167" s="55"/>
      <c r="AN167" s="55"/>
      <c r="AO167" s="55"/>
      <c r="AP167" s="55"/>
      <c r="AQ167" s="55"/>
      <c r="AR167" s="55"/>
      <c r="AS167" s="55"/>
      <c r="AT167" s="54">
        <f t="shared" si="6"/>
        <v>0</v>
      </c>
      <c r="AU167" s="54"/>
      <c r="AV167" s="54"/>
      <c r="AW167" s="54"/>
      <c r="AX167" s="54"/>
      <c r="AY167" s="54">
        <f>MATCH(AT167,標準報酬等級表!$F$8:$F$57,1)</f>
        <v>1</v>
      </c>
      <c r="AZ167" s="54"/>
      <c r="BA167" s="54"/>
      <c r="BB167" s="54">
        <f>LOOKUP(AY167,標準報酬等級表!$A$8:$A$57,標準報酬等級表!$D$8:$D$57)</f>
        <v>58</v>
      </c>
      <c r="BC167" s="54"/>
      <c r="BD167" s="54"/>
      <c r="BE167" s="54">
        <f t="shared" si="7"/>
        <v>1</v>
      </c>
      <c r="BF167" s="54"/>
      <c r="BG167" s="54"/>
      <c r="BH167" s="54">
        <f>LOOKUP(BE167,標準報酬等級表!$B$11:$B$42,標準報酬等級表!$D$11:$D$42)</f>
        <v>88</v>
      </c>
      <c r="BI167" s="54"/>
      <c r="BJ167" s="54"/>
      <c r="BK167" s="54">
        <f t="shared" si="8"/>
        <v>1</v>
      </c>
      <c r="BL167" s="54"/>
      <c r="BM167" s="54"/>
      <c r="BN167" s="54"/>
      <c r="BO167" s="54">
        <f>LOOKUP(BK167,標準報酬等級表!$B$11:$B$42,標準報酬等級表!$D$11:$D$42)</f>
        <v>88</v>
      </c>
      <c r="BP167" s="54"/>
      <c r="BQ167" s="54"/>
      <c r="BR167" s="54"/>
      <c r="BS167" s="49"/>
      <c r="BT167" s="49"/>
      <c r="BU167" s="49"/>
      <c r="BV167" s="49"/>
      <c r="BW167" s="49"/>
      <c r="BX167" s="49"/>
      <c r="BY167" s="49"/>
      <c r="BZ167" s="49"/>
      <c r="CA167" s="49"/>
      <c r="CB167" s="49"/>
      <c r="CC167" s="55"/>
      <c r="CD167" s="55"/>
      <c r="CE167" s="55"/>
      <c r="CF167" s="55"/>
      <c r="CG167" s="55"/>
      <c r="CH167" s="55"/>
    </row>
    <row r="168" spans="2:86" ht="21.75" customHeight="1" x14ac:dyDescent="0.15">
      <c r="B168" s="55"/>
      <c r="C168" s="55"/>
      <c r="D168" s="55"/>
      <c r="E168" s="55"/>
      <c r="F168" s="55"/>
      <c r="G168" s="55"/>
      <c r="H168" s="55"/>
      <c r="I168" s="55"/>
      <c r="J168" s="55"/>
      <c r="K168" s="55"/>
      <c r="L168" s="55"/>
      <c r="M168" s="55"/>
      <c r="N168" s="55"/>
      <c r="O168" s="55"/>
      <c r="P168" s="55"/>
      <c r="Q168" s="55"/>
      <c r="R168" s="55"/>
      <c r="S168" s="55"/>
      <c r="T168" s="55"/>
      <c r="U168" s="49"/>
      <c r="V168" s="49"/>
      <c r="W168" s="49"/>
      <c r="X168" s="49"/>
      <c r="Y168" s="49"/>
      <c r="Z168" s="49"/>
      <c r="AA168" s="49"/>
      <c r="AB168" s="49"/>
      <c r="AC168" s="49"/>
      <c r="AD168" s="49"/>
      <c r="AE168" s="49"/>
      <c r="AF168" s="49"/>
      <c r="AG168" s="55"/>
      <c r="AH168" s="55"/>
      <c r="AI168" s="55"/>
      <c r="AJ168" s="55"/>
      <c r="AK168" s="55"/>
      <c r="AL168" s="55"/>
      <c r="AM168" s="55"/>
      <c r="AN168" s="55"/>
      <c r="AO168" s="55"/>
      <c r="AP168" s="55"/>
      <c r="AQ168" s="55"/>
      <c r="AR168" s="55"/>
      <c r="AS168" s="55"/>
      <c r="AT168" s="54">
        <f t="shared" si="6"/>
        <v>0</v>
      </c>
      <c r="AU168" s="54"/>
      <c r="AV168" s="54"/>
      <c r="AW168" s="54"/>
      <c r="AX168" s="54"/>
      <c r="AY168" s="54">
        <f>MATCH(AT168,標準報酬等級表!$F$8:$F$57,1)</f>
        <v>1</v>
      </c>
      <c r="AZ168" s="54"/>
      <c r="BA168" s="54"/>
      <c r="BB168" s="54">
        <f>LOOKUP(AY168,標準報酬等級表!$A$8:$A$57,標準報酬等級表!$D$8:$D$57)</f>
        <v>58</v>
      </c>
      <c r="BC168" s="54"/>
      <c r="BD168" s="54"/>
      <c r="BE168" s="54">
        <f t="shared" si="7"/>
        <v>1</v>
      </c>
      <c r="BF168" s="54"/>
      <c r="BG168" s="54"/>
      <c r="BH168" s="54">
        <f>LOOKUP(BE168,標準報酬等級表!$B$11:$B$42,標準報酬等級表!$D$11:$D$42)</f>
        <v>88</v>
      </c>
      <c r="BI168" s="54"/>
      <c r="BJ168" s="54"/>
      <c r="BK168" s="54">
        <f t="shared" si="8"/>
        <v>1</v>
      </c>
      <c r="BL168" s="54"/>
      <c r="BM168" s="54"/>
      <c r="BN168" s="54"/>
      <c r="BO168" s="54">
        <f>LOOKUP(BK168,標準報酬等級表!$B$11:$B$42,標準報酬等級表!$D$11:$D$42)</f>
        <v>88</v>
      </c>
      <c r="BP168" s="54"/>
      <c r="BQ168" s="54"/>
      <c r="BR168" s="54"/>
      <c r="BS168" s="49"/>
      <c r="BT168" s="49"/>
      <c r="BU168" s="49"/>
      <c r="BV168" s="49"/>
      <c r="BW168" s="49"/>
      <c r="BX168" s="49"/>
      <c r="BY168" s="49"/>
      <c r="BZ168" s="49"/>
      <c r="CA168" s="49"/>
      <c r="CB168" s="49"/>
      <c r="CC168" s="55"/>
      <c r="CD168" s="55"/>
      <c r="CE168" s="55"/>
      <c r="CF168" s="55"/>
      <c r="CG168" s="55"/>
      <c r="CH168" s="55"/>
    </row>
    <row r="169" spans="2:86" ht="21.75" customHeight="1" x14ac:dyDescent="0.15">
      <c r="B169" s="55"/>
      <c r="C169" s="55"/>
      <c r="D169" s="55"/>
      <c r="E169" s="55"/>
      <c r="F169" s="55"/>
      <c r="G169" s="55"/>
      <c r="H169" s="55"/>
      <c r="I169" s="55"/>
      <c r="J169" s="55"/>
      <c r="K169" s="55"/>
      <c r="L169" s="55"/>
      <c r="M169" s="55"/>
      <c r="N169" s="55"/>
      <c r="O169" s="55"/>
      <c r="P169" s="55"/>
      <c r="Q169" s="55"/>
      <c r="R169" s="55"/>
      <c r="S169" s="55"/>
      <c r="T169" s="55"/>
      <c r="U169" s="49"/>
      <c r="V169" s="49"/>
      <c r="W169" s="49"/>
      <c r="X169" s="49"/>
      <c r="Y169" s="49"/>
      <c r="Z169" s="49"/>
      <c r="AA169" s="49"/>
      <c r="AB169" s="49"/>
      <c r="AC169" s="49"/>
      <c r="AD169" s="49"/>
      <c r="AE169" s="49"/>
      <c r="AF169" s="49"/>
      <c r="AG169" s="55"/>
      <c r="AH169" s="55"/>
      <c r="AI169" s="55"/>
      <c r="AJ169" s="55"/>
      <c r="AK169" s="55"/>
      <c r="AL169" s="55"/>
      <c r="AM169" s="55"/>
      <c r="AN169" s="55"/>
      <c r="AO169" s="55"/>
      <c r="AP169" s="55"/>
      <c r="AQ169" s="55"/>
      <c r="AR169" s="55"/>
      <c r="AS169" s="55"/>
      <c r="AT169" s="54">
        <f t="shared" si="6"/>
        <v>0</v>
      </c>
      <c r="AU169" s="54"/>
      <c r="AV169" s="54"/>
      <c r="AW169" s="54"/>
      <c r="AX169" s="54"/>
      <c r="AY169" s="54">
        <f>MATCH(AT169,標準報酬等級表!$F$8:$F$57,1)</f>
        <v>1</v>
      </c>
      <c r="AZ169" s="54"/>
      <c r="BA169" s="54"/>
      <c r="BB169" s="54">
        <f>LOOKUP(AY169,標準報酬等級表!$A$8:$A$57,標準報酬等級表!$D$8:$D$57)</f>
        <v>58</v>
      </c>
      <c r="BC169" s="54"/>
      <c r="BD169" s="54"/>
      <c r="BE169" s="54">
        <f t="shared" si="7"/>
        <v>1</v>
      </c>
      <c r="BF169" s="54"/>
      <c r="BG169" s="54"/>
      <c r="BH169" s="54">
        <f>LOOKUP(BE169,標準報酬等級表!$B$11:$B$42,標準報酬等級表!$D$11:$D$42)</f>
        <v>88</v>
      </c>
      <c r="BI169" s="54"/>
      <c r="BJ169" s="54"/>
      <c r="BK169" s="54">
        <f t="shared" si="8"/>
        <v>1</v>
      </c>
      <c r="BL169" s="54"/>
      <c r="BM169" s="54"/>
      <c r="BN169" s="54"/>
      <c r="BO169" s="54">
        <f>LOOKUP(BK169,標準報酬等級表!$B$11:$B$42,標準報酬等級表!$D$11:$D$42)</f>
        <v>88</v>
      </c>
      <c r="BP169" s="54"/>
      <c r="BQ169" s="54"/>
      <c r="BR169" s="54"/>
      <c r="BS169" s="49"/>
      <c r="BT169" s="49"/>
      <c r="BU169" s="49"/>
      <c r="BV169" s="49"/>
      <c r="BW169" s="49"/>
      <c r="BX169" s="49"/>
      <c r="BY169" s="49"/>
      <c r="BZ169" s="49"/>
      <c r="CA169" s="49"/>
      <c r="CB169" s="49"/>
      <c r="CC169" s="55"/>
      <c r="CD169" s="55"/>
      <c r="CE169" s="55"/>
      <c r="CF169" s="55"/>
      <c r="CG169" s="55"/>
      <c r="CH169" s="55"/>
    </row>
    <row r="170" spans="2:86" ht="21.75" customHeight="1" x14ac:dyDescent="0.15">
      <c r="B170" s="55"/>
      <c r="C170" s="55"/>
      <c r="D170" s="55"/>
      <c r="E170" s="55"/>
      <c r="F170" s="55"/>
      <c r="G170" s="55"/>
      <c r="H170" s="55"/>
      <c r="I170" s="55"/>
      <c r="J170" s="55"/>
      <c r="K170" s="55"/>
      <c r="L170" s="55"/>
      <c r="M170" s="55"/>
      <c r="N170" s="55"/>
      <c r="O170" s="55"/>
      <c r="P170" s="55"/>
      <c r="Q170" s="55"/>
      <c r="R170" s="55"/>
      <c r="S170" s="55"/>
      <c r="T170" s="55"/>
      <c r="U170" s="49"/>
      <c r="V170" s="49"/>
      <c r="W170" s="49"/>
      <c r="X170" s="49"/>
      <c r="Y170" s="49"/>
      <c r="Z170" s="49"/>
      <c r="AA170" s="49"/>
      <c r="AB170" s="49"/>
      <c r="AC170" s="49"/>
      <c r="AD170" s="49"/>
      <c r="AE170" s="49"/>
      <c r="AF170" s="49"/>
      <c r="AG170" s="55"/>
      <c r="AH170" s="55"/>
      <c r="AI170" s="55"/>
      <c r="AJ170" s="55"/>
      <c r="AK170" s="55"/>
      <c r="AL170" s="55"/>
      <c r="AM170" s="55"/>
      <c r="AN170" s="55"/>
      <c r="AO170" s="55"/>
      <c r="AP170" s="55"/>
      <c r="AQ170" s="55"/>
      <c r="AR170" s="55"/>
      <c r="AS170" s="55"/>
      <c r="AT170" s="54">
        <f t="shared" si="6"/>
        <v>0</v>
      </c>
      <c r="AU170" s="54"/>
      <c r="AV170" s="54"/>
      <c r="AW170" s="54"/>
      <c r="AX170" s="54"/>
      <c r="AY170" s="54">
        <f>MATCH(AT170,標準報酬等級表!$F$8:$F$57,1)</f>
        <v>1</v>
      </c>
      <c r="AZ170" s="54"/>
      <c r="BA170" s="54"/>
      <c r="BB170" s="54">
        <f>LOOKUP(AY170,標準報酬等級表!$A$8:$A$57,標準報酬等級表!$D$8:$D$57)</f>
        <v>58</v>
      </c>
      <c r="BC170" s="54"/>
      <c r="BD170" s="54"/>
      <c r="BE170" s="54">
        <f t="shared" si="7"/>
        <v>1</v>
      </c>
      <c r="BF170" s="54"/>
      <c r="BG170" s="54"/>
      <c r="BH170" s="54">
        <f>LOOKUP(BE170,標準報酬等級表!$B$11:$B$42,標準報酬等級表!$D$11:$D$42)</f>
        <v>88</v>
      </c>
      <c r="BI170" s="54"/>
      <c r="BJ170" s="54"/>
      <c r="BK170" s="54">
        <f t="shared" si="8"/>
        <v>1</v>
      </c>
      <c r="BL170" s="54"/>
      <c r="BM170" s="54"/>
      <c r="BN170" s="54"/>
      <c r="BO170" s="54">
        <f>LOOKUP(BK170,標準報酬等級表!$B$11:$B$42,標準報酬等級表!$D$11:$D$42)</f>
        <v>88</v>
      </c>
      <c r="BP170" s="54"/>
      <c r="BQ170" s="54"/>
      <c r="BR170" s="54"/>
      <c r="BS170" s="49"/>
      <c r="BT170" s="49"/>
      <c r="BU170" s="49"/>
      <c r="BV170" s="49"/>
      <c r="BW170" s="49"/>
      <c r="BX170" s="49"/>
      <c r="BY170" s="49"/>
      <c r="BZ170" s="49"/>
      <c r="CA170" s="49"/>
      <c r="CB170" s="49"/>
      <c r="CC170" s="55"/>
      <c r="CD170" s="55"/>
      <c r="CE170" s="55"/>
      <c r="CF170" s="55"/>
      <c r="CG170" s="55"/>
      <c r="CH170" s="55"/>
    </row>
    <row r="171" spans="2:86" ht="21.75" customHeight="1" x14ac:dyDescent="0.15">
      <c r="B171" s="55"/>
      <c r="C171" s="55"/>
      <c r="D171" s="55"/>
      <c r="E171" s="55"/>
      <c r="F171" s="55"/>
      <c r="G171" s="55"/>
      <c r="H171" s="55"/>
      <c r="I171" s="55"/>
      <c r="J171" s="55"/>
      <c r="K171" s="55"/>
      <c r="L171" s="55"/>
      <c r="M171" s="55"/>
      <c r="N171" s="55"/>
      <c r="O171" s="55"/>
      <c r="P171" s="55"/>
      <c r="Q171" s="55"/>
      <c r="R171" s="55"/>
      <c r="S171" s="55"/>
      <c r="T171" s="55"/>
      <c r="U171" s="49"/>
      <c r="V171" s="49"/>
      <c r="W171" s="49"/>
      <c r="X171" s="49"/>
      <c r="Y171" s="49"/>
      <c r="Z171" s="49"/>
      <c r="AA171" s="49"/>
      <c r="AB171" s="49"/>
      <c r="AC171" s="49"/>
      <c r="AD171" s="49"/>
      <c r="AE171" s="49"/>
      <c r="AF171" s="49"/>
      <c r="AG171" s="55"/>
      <c r="AH171" s="55"/>
      <c r="AI171" s="55"/>
      <c r="AJ171" s="55"/>
      <c r="AK171" s="55"/>
      <c r="AL171" s="55"/>
      <c r="AM171" s="55"/>
      <c r="AN171" s="55"/>
      <c r="AO171" s="55"/>
      <c r="AP171" s="55"/>
      <c r="AQ171" s="55"/>
      <c r="AR171" s="55"/>
      <c r="AS171" s="55"/>
      <c r="AT171" s="54">
        <f t="shared" si="6"/>
        <v>0</v>
      </c>
      <c r="AU171" s="54"/>
      <c r="AV171" s="54"/>
      <c r="AW171" s="54"/>
      <c r="AX171" s="54"/>
      <c r="AY171" s="54">
        <f>MATCH(AT171,標準報酬等級表!$F$8:$F$57,1)</f>
        <v>1</v>
      </c>
      <c r="AZ171" s="54"/>
      <c r="BA171" s="54"/>
      <c r="BB171" s="54">
        <f>LOOKUP(AY171,標準報酬等級表!$A$8:$A$57,標準報酬等級表!$D$8:$D$57)</f>
        <v>58</v>
      </c>
      <c r="BC171" s="54"/>
      <c r="BD171" s="54"/>
      <c r="BE171" s="54">
        <f t="shared" si="7"/>
        <v>1</v>
      </c>
      <c r="BF171" s="54"/>
      <c r="BG171" s="54"/>
      <c r="BH171" s="54">
        <f>LOOKUP(BE171,標準報酬等級表!$B$11:$B$42,標準報酬等級表!$D$11:$D$42)</f>
        <v>88</v>
      </c>
      <c r="BI171" s="54"/>
      <c r="BJ171" s="54"/>
      <c r="BK171" s="54">
        <f t="shared" si="8"/>
        <v>1</v>
      </c>
      <c r="BL171" s="54"/>
      <c r="BM171" s="54"/>
      <c r="BN171" s="54"/>
      <c r="BO171" s="54">
        <f>LOOKUP(BK171,標準報酬等級表!$B$11:$B$42,標準報酬等級表!$D$11:$D$42)</f>
        <v>88</v>
      </c>
      <c r="BP171" s="54"/>
      <c r="BQ171" s="54"/>
      <c r="BR171" s="54"/>
      <c r="BS171" s="49"/>
      <c r="BT171" s="49"/>
      <c r="BU171" s="49"/>
      <c r="BV171" s="49"/>
      <c r="BW171" s="49"/>
      <c r="BX171" s="49"/>
      <c r="BY171" s="49"/>
      <c r="BZ171" s="49"/>
      <c r="CA171" s="49"/>
      <c r="CB171" s="49"/>
      <c r="CC171" s="55"/>
      <c r="CD171" s="55"/>
      <c r="CE171" s="55"/>
      <c r="CF171" s="55"/>
      <c r="CG171" s="55"/>
      <c r="CH171" s="55"/>
    </row>
    <row r="172" spans="2:86" ht="21.75" customHeight="1" x14ac:dyDescent="0.15">
      <c r="B172" s="55"/>
      <c r="C172" s="55"/>
      <c r="D172" s="55"/>
      <c r="E172" s="55"/>
      <c r="F172" s="55"/>
      <c r="G172" s="55"/>
      <c r="H172" s="55"/>
      <c r="I172" s="55"/>
      <c r="J172" s="55"/>
      <c r="K172" s="55"/>
      <c r="L172" s="55"/>
      <c r="M172" s="55"/>
      <c r="N172" s="55"/>
      <c r="O172" s="55"/>
      <c r="P172" s="55"/>
      <c r="Q172" s="55"/>
      <c r="R172" s="55"/>
      <c r="S172" s="55"/>
      <c r="T172" s="55"/>
      <c r="U172" s="49"/>
      <c r="V172" s="49"/>
      <c r="W172" s="49"/>
      <c r="X172" s="49"/>
      <c r="Y172" s="49"/>
      <c r="Z172" s="49"/>
      <c r="AA172" s="49"/>
      <c r="AB172" s="49"/>
      <c r="AC172" s="49"/>
      <c r="AD172" s="49"/>
      <c r="AE172" s="49"/>
      <c r="AF172" s="49"/>
      <c r="AG172" s="55"/>
      <c r="AH172" s="55"/>
      <c r="AI172" s="55"/>
      <c r="AJ172" s="55"/>
      <c r="AK172" s="55"/>
      <c r="AL172" s="55"/>
      <c r="AM172" s="55"/>
      <c r="AN172" s="55"/>
      <c r="AO172" s="55"/>
      <c r="AP172" s="55"/>
      <c r="AQ172" s="55"/>
      <c r="AR172" s="55"/>
      <c r="AS172" s="55"/>
      <c r="AT172" s="54">
        <f t="shared" si="6"/>
        <v>0</v>
      </c>
      <c r="AU172" s="54"/>
      <c r="AV172" s="54"/>
      <c r="AW172" s="54"/>
      <c r="AX172" s="54"/>
      <c r="AY172" s="54">
        <f>MATCH(AT172,標準報酬等級表!$F$8:$F$57,1)</f>
        <v>1</v>
      </c>
      <c r="AZ172" s="54"/>
      <c r="BA172" s="54"/>
      <c r="BB172" s="54">
        <f>LOOKUP(AY172,標準報酬等級表!$A$8:$A$57,標準報酬等級表!$D$8:$D$57)</f>
        <v>58</v>
      </c>
      <c r="BC172" s="54"/>
      <c r="BD172" s="54"/>
      <c r="BE172" s="54">
        <f t="shared" si="7"/>
        <v>1</v>
      </c>
      <c r="BF172" s="54"/>
      <c r="BG172" s="54"/>
      <c r="BH172" s="54">
        <f>LOOKUP(BE172,標準報酬等級表!$B$11:$B$42,標準報酬等級表!$D$11:$D$42)</f>
        <v>88</v>
      </c>
      <c r="BI172" s="54"/>
      <c r="BJ172" s="54"/>
      <c r="BK172" s="54">
        <f t="shared" si="8"/>
        <v>1</v>
      </c>
      <c r="BL172" s="54"/>
      <c r="BM172" s="54"/>
      <c r="BN172" s="54"/>
      <c r="BO172" s="54">
        <f>LOOKUP(BK172,標準報酬等級表!$B$11:$B$42,標準報酬等級表!$D$11:$D$42)</f>
        <v>88</v>
      </c>
      <c r="BP172" s="54"/>
      <c r="BQ172" s="54"/>
      <c r="BR172" s="54"/>
      <c r="BS172" s="49"/>
      <c r="BT172" s="49"/>
      <c r="BU172" s="49"/>
      <c r="BV172" s="49"/>
      <c r="BW172" s="49"/>
      <c r="BX172" s="49"/>
      <c r="BY172" s="49"/>
      <c r="BZ172" s="49"/>
      <c r="CA172" s="49"/>
      <c r="CB172" s="49"/>
      <c r="CC172" s="55"/>
      <c r="CD172" s="55"/>
      <c r="CE172" s="55"/>
      <c r="CF172" s="55"/>
      <c r="CG172" s="55"/>
      <c r="CH172" s="55"/>
    </row>
    <row r="173" spans="2:86" ht="21.75" customHeight="1" x14ac:dyDescent="0.15">
      <c r="B173" s="55"/>
      <c r="C173" s="55"/>
      <c r="D173" s="55"/>
      <c r="E173" s="55"/>
      <c r="F173" s="55"/>
      <c r="G173" s="55"/>
      <c r="H173" s="55"/>
      <c r="I173" s="55"/>
      <c r="J173" s="55"/>
      <c r="K173" s="55"/>
      <c r="L173" s="55"/>
      <c r="M173" s="55"/>
      <c r="N173" s="55"/>
      <c r="O173" s="55"/>
      <c r="P173" s="55"/>
      <c r="Q173" s="55"/>
      <c r="R173" s="55"/>
      <c r="S173" s="55"/>
      <c r="T173" s="55"/>
      <c r="U173" s="49"/>
      <c r="V173" s="49"/>
      <c r="W173" s="49"/>
      <c r="X173" s="49"/>
      <c r="Y173" s="49"/>
      <c r="Z173" s="49"/>
      <c r="AA173" s="49"/>
      <c r="AB173" s="49"/>
      <c r="AC173" s="49"/>
      <c r="AD173" s="49"/>
      <c r="AE173" s="49"/>
      <c r="AF173" s="49"/>
      <c r="AG173" s="55"/>
      <c r="AH173" s="55"/>
      <c r="AI173" s="55"/>
      <c r="AJ173" s="55"/>
      <c r="AK173" s="55"/>
      <c r="AL173" s="55"/>
      <c r="AM173" s="55"/>
      <c r="AN173" s="55"/>
      <c r="AO173" s="55"/>
      <c r="AP173" s="55"/>
      <c r="AQ173" s="55"/>
      <c r="AR173" s="55"/>
      <c r="AS173" s="55"/>
      <c r="AT173" s="54">
        <f t="shared" si="6"/>
        <v>0</v>
      </c>
      <c r="AU173" s="54"/>
      <c r="AV173" s="54"/>
      <c r="AW173" s="54"/>
      <c r="AX173" s="54"/>
      <c r="AY173" s="54">
        <f>MATCH(AT173,標準報酬等級表!$F$8:$F$57,1)</f>
        <v>1</v>
      </c>
      <c r="AZ173" s="54"/>
      <c r="BA173" s="54"/>
      <c r="BB173" s="54">
        <f>LOOKUP(AY173,標準報酬等級表!$A$8:$A$57,標準報酬等級表!$D$8:$D$57)</f>
        <v>58</v>
      </c>
      <c r="BC173" s="54"/>
      <c r="BD173" s="54"/>
      <c r="BE173" s="54">
        <f t="shared" si="7"/>
        <v>1</v>
      </c>
      <c r="BF173" s="54"/>
      <c r="BG173" s="54"/>
      <c r="BH173" s="54">
        <f>LOOKUP(BE173,標準報酬等級表!$B$11:$B$42,標準報酬等級表!$D$11:$D$42)</f>
        <v>88</v>
      </c>
      <c r="BI173" s="54"/>
      <c r="BJ173" s="54"/>
      <c r="BK173" s="54">
        <f t="shared" si="8"/>
        <v>1</v>
      </c>
      <c r="BL173" s="54"/>
      <c r="BM173" s="54"/>
      <c r="BN173" s="54"/>
      <c r="BO173" s="54">
        <f>LOOKUP(BK173,標準報酬等級表!$B$11:$B$42,標準報酬等級表!$D$11:$D$42)</f>
        <v>88</v>
      </c>
      <c r="BP173" s="54"/>
      <c r="BQ173" s="54"/>
      <c r="BR173" s="54"/>
      <c r="BS173" s="49"/>
      <c r="BT173" s="49"/>
      <c r="BU173" s="49"/>
      <c r="BV173" s="49"/>
      <c r="BW173" s="49"/>
      <c r="BX173" s="49"/>
      <c r="BY173" s="49"/>
      <c r="BZ173" s="49"/>
      <c r="CA173" s="49"/>
      <c r="CB173" s="49"/>
      <c r="CC173" s="55"/>
      <c r="CD173" s="55"/>
      <c r="CE173" s="55"/>
      <c r="CF173" s="55"/>
      <c r="CG173" s="55"/>
      <c r="CH173" s="55"/>
    </row>
    <row r="174" spans="2:86" ht="21.75" customHeight="1" x14ac:dyDescent="0.15">
      <c r="B174" s="55"/>
      <c r="C174" s="55"/>
      <c r="D174" s="55"/>
      <c r="E174" s="55"/>
      <c r="F174" s="55"/>
      <c r="G174" s="55"/>
      <c r="H174" s="55"/>
      <c r="I174" s="55"/>
      <c r="J174" s="55"/>
      <c r="K174" s="55"/>
      <c r="L174" s="55"/>
      <c r="M174" s="55"/>
      <c r="N174" s="55"/>
      <c r="O174" s="55"/>
      <c r="P174" s="55"/>
      <c r="Q174" s="55"/>
      <c r="R174" s="55"/>
      <c r="S174" s="55"/>
      <c r="T174" s="55"/>
      <c r="U174" s="49"/>
      <c r="V174" s="49"/>
      <c r="W174" s="49"/>
      <c r="X174" s="49"/>
      <c r="Y174" s="49"/>
      <c r="Z174" s="49"/>
      <c r="AA174" s="49"/>
      <c r="AB174" s="49"/>
      <c r="AC174" s="49"/>
      <c r="AD174" s="49"/>
      <c r="AE174" s="49"/>
      <c r="AF174" s="49"/>
      <c r="AG174" s="55"/>
      <c r="AH174" s="55"/>
      <c r="AI174" s="55"/>
      <c r="AJ174" s="55"/>
      <c r="AK174" s="55"/>
      <c r="AL174" s="55"/>
      <c r="AM174" s="55"/>
      <c r="AN174" s="55"/>
      <c r="AO174" s="55"/>
      <c r="AP174" s="55"/>
      <c r="AQ174" s="55"/>
      <c r="AR174" s="55"/>
      <c r="AS174" s="55"/>
      <c r="AT174" s="54">
        <f t="shared" si="6"/>
        <v>0</v>
      </c>
      <c r="AU174" s="54"/>
      <c r="AV174" s="54"/>
      <c r="AW174" s="54"/>
      <c r="AX174" s="54"/>
      <c r="AY174" s="54">
        <f>MATCH(AT174,標準報酬等級表!$F$8:$F$57,1)</f>
        <v>1</v>
      </c>
      <c r="AZ174" s="54"/>
      <c r="BA174" s="54"/>
      <c r="BB174" s="54">
        <f>LOOKUP(AY174,標準報酬等級表!$A$8:$A$57,標準報酬等級表!$D$8:$D$57)</f>
        <v>58</v>
      </c>
      <c r="BC174" s="54"/>
      <c r="BD174" s="54"/>
      <c r="BE174" s="54">
        <f t="shared" si="7"/>
        <v>1</v>
      </c>
      <c r="BF174" s="54"/>
      <c r="BG174" s="54"/>
      <c r="BH174" s="54">
        <f>LOOKUP(BE174,標準報酬等級表!$B$11:$B$42,標準報酬等級表!$D$11:$D$42)</f>
        <v>88</v>
      </c>
      <c r="BI174" s="54"/>
      <c r="BJ174" s="54"/>
      <c r="BK174" s="54">
        <f t="shared" si="8"/>
        <v>1</v>
      </c>
      <c r="BL174" s="54"/>
      <c r="BM174" s="54"/>
      <c r="BN174" s="54"/>
      <c r="BO174" s="54">
        <f>LOOKUP(BK174,標準報酬等級表!$B$11:$B$42,標準報酬等級表!$D$11:$D$42)</f>
        <v>88</v>
      </c>
      <c r="BP174" s="54"/>
      <c r="BQ174" s="54"/>
      <c r="BR174" s="54"/>
      <c r="BS174" s="49"/>
      <c r="BT174" s="49"/>
      <c r="BU174" s="49"/>
      <c r="BV174" s="49"/>
      <c r="BW174" s="49"/>
      <c r="BX174" s="49"/>
      <c r="BY174" s="49"/>
      <c r="BZ174" s="49"/>
      <c r="CA174" s="49"/>
      <c r="CB174" s="49"/>
      <c r="CC174" s="55"/>
      <c r="CD174" s="55"/>
      <c r="CE174" s="55"/>
      <c r="CF174" s="55"/>
      <c r="CG174" s="55"/>
      <c r="CH174" s="55"/>
    </row>
    <row r="175" spans="2:86" ht="21.75" customHeight="1" x14ac:dyDescent="0.15">
      <c r="B175" s="55"/>
      <c r="C175" s="55"/>
      <c r="D175" s="55"/>
      <c r="E175" s="55"/>
      <c r="F175" s="55"/>
      <c r="G175" s="55"/>
      <c r="H175" s="55"/>
      <c r="I175" s="55"/>
      <c r="J175" s="55"/>
      <c r="K175" s="55"/>
      <c r="L175" s="55"/>
      <c r="M175" s="55"/>
      <c r="N175" s="55"/>
      <c r="O175" s="55"/>
      <c r="P175" s="55"/>
      <c r="Q175" s="55"/>
      <c r="R175" s="55"/>
      <c r="S175" s="55"/>
      <c r="T175" s="55"/>
      <c r="U175" s="49"/>
      <c r="V175" s="49"/>
      <c r="W175" s="49"/>
      <c r="X175" s="49"/>
      <c r="Y175" s="49"/>
      <c r="Z175" s="49"/>
      <c r="AA175" s="49"/>
      <c r="AB175" s="49"/>
      <c r="AC175" s="49"/>
      <c r="AD175" s="49"/>
      <c r="AE175" s="49"/>
      <c r="AF175" s="49"/>
      <c r="AG175" s="55"/>
      <c r="AH175" s="55"/>
      <c r="AI175" s="55"/>
      <c r="AJ175" s="55"/>
      <c r="AK175" s="55"/>
      <c r="AL175" s="55"/>
      <c r="AM175" s="55"/>
      <c r="AN175" s="55"/>
      <c r="AO175" s="55"/>
      <c r="AP175" s="55"/>
      <c r="AQ175" s="55"/>
      <c r="AR175" s="55"/>
      <c r="AS175" s="55"/>
      <c r="AT175" s="54">
        <f t="shared" si="6"/>
        <v>0</v>
      </c>
      <c r="AU175" s="54"/>
      <c r="AV175" s="54"/>
      <c r="AW175" s="54"/>
      <c r="AX175" s="54"/>
      <c r="AY175" s="54">
        <f>MATCH(AT175,標準報酬等級表!$F$8:$F$57,1)</f>
        <v>1</v>
      </c>
      <c r="AZ175" s="54"/>
      <c r="BA175" s="54"/>
      <c r="BB175" s="54">
        <f>LOOKUP(AY175,標準報酬等級表!$A$8:$A$57,標準報酬等級表!$D$8:$D$57)</f>
        <v>58</v>
      </c>
      <c r="BC175" s="54"/>
      <c r="BD175" s="54"/>
      <c r="BE175" s="54">
        <f t="shared" si="7"/>
        <v>1</v>
      </c>
      <c r="BF175" s="54"/>
      <c r="BG175" s="54"/>
      <c r="BH175" s="54">
        <f>LOOKUP(BE175,標準報酬等級表!$B$11:$B$42,標準報酬等級表!$D$11:$D$42)</f>
        <v>88</v>
      </c>
      <c r="BI175" s="54"/>
      <c r="BJ175" s="54"/>
      <c r="BK175" s="54">
        <f t="shared" si="8"/>
        <v>1</v>
      </c>
      <c r="BL175" s="54"/>
      <c r="BM175" s="54"/>
      <c r="BN175" s="54"/>
      <c r="BO175" s="54">
        <f>LOOKUP(BK175,標準報酬等級表!$B$11:$B$42,標準報酬等級表!$D$11:$D$42)</f>
        <v>88</v>
      </c>
      <c r="BP175" s="54"/>
      <c r="BQ175" s="54"/>
      <c r="BR175" s="54"/>
      <c r="BS175" s="49"/>
      <c r="BT175" s="49"/>
      <c r="BU175" s="49"/>
      <c r="BV175" s="49"/>
      <c r="BW175" s="49"/>
      <c r="BX175" s="49"/>
      <c r="BY175" s="49"/>
      <c r="BZ175" s="49"/>
      <c r="CA175" s="49"/>
      <c r="CB175" s="49"/>
      <c r="CC175" s="55"/>
      <c r="CD175" s="55"/>
      <c r="CE175" s="55"/>
      <c r="CF175" s="55"/>
      <c r="CG175" s="55"/>
      <c r="CH175" s="55"/>
    </row>
    <row r="176" spans="2:86" ht="21.75" customHeight="1" x14ac:dyDescent="0.15">
      <c r="B176" s="55"/>
      <c r="C176" s="55"/>
      <c r="D176" s="55"/>
      <c r="E176" s="55"/>
      <c r="F176" s="55"/>
      <c r="G176" s="55"/>
      <c r="H176" s="55"/>
      <c r="I176" s="55"/>
      <c r="J176" s="55"/>
      <c r="K176" s="55"/>
      <c r="L176" s="55"/>
      <c r="M176" s="55"/>
      <c r="N176" s="55"/>
      <c r="O176" s="55"/>
      <c r="P176" s="55"/>
      <c r="Q176" s="55"/>
      <c r="R176" s="55"/>
      <c r="S176" s="55"/>
      <c r="T176" s="55"/>
      <c r="U176" s="49"/>
      <c r="V176" s="49"/>
      <c r="W176" s="49"/>
      <c r="X176" s="49"/>
      <c r="Y176" s="49"/>
      <c r="Z176" s="49"/>
      <c r="AA176" s="49"/>
      <c r="AB176" s="49"/>
      <c r="AC176" s="49"/>
      <c r="AD176" s="49"/>
      <c r="AE176" s="49"/>
      <c r="AF176" s="49"/>
      <c r="AG176" s="55"/>
      <c r="AH176" s="55"/>
      <c r="AI176" s="55"/>
      <c r="AJ176" s="55"/>
      <c r="AK176" s="55"/>
      <c r="AL176" s="55"/>
      <c r="AM176" s="55"/>
      <c r="AN176" s="55"/>
      <c r="AO176" s="55"/>
      <c r="AP176" s="55"/>
      <c r="AQ176" s="55"/>
      <c r="AR176" s="55"/>
      <c r="AS176" s="55"/>
      <c r="AT176" s="54">
        <f t="shared" si="6"/>
        <v>0</v>
      </c>
      <c r="AU176" s="54"/>
      <c r="AV176" s="54"/>
      <c r="AW176" s="54"/>
      <c r="AX176" s="54"/>
      <c r="AY176" s="54">
        <f>MATCH(AT176,標準報酬等級表!$F$8:$F$57,1)</f>
        <v>1</v>
      </c>
      <c r="AZ176" s="54"/>
      <c r="BA176" s="54"/>
      <c r="BB176" s="54">
        <f>LOOKUP(AY176,標準報酬等級表!$A$8:$A$57,標準報酬等級表!$D$8:$D$57)</f>
        <v>58</v>
      </c>
      <c r="BC176" s="54"/>
      <c r="BD176" s="54"/>
      <c r="BE176" s="54">
        <f t="shared" si="7"/>
        <v>1</v>
      </c>
      <c r="BF176" s="54"/>
      <c r="BG176" s="54"/>
      <c r="BH176" s="54">
        <f>LOOKUP(BE176,標準報酬等級表!$B$11:$B$42,標準報酬等級表!$D$11:$D$42)</f>
        <v>88</v>
      </c>
      <c r="BI176" s="54"/>
      <c r="BJ176" s="54"/>
      <c r="BK176" s="54">
        <f t="shared" si="8"/>
        <v>1</v>
      </c>
      <c r="BL176" s="54"/>
      <c r="BM176" s="54"/>
      <c r="BN176" s="54"/>
      <c r="BO176" s="54">
        <f>LOOKUP(BK176,標準報酬等級表!$B$11:$B$42,標準報酬等級表!$D$11:$D$42)</f>
        <v>88</v>
      </c>
      <c r="BP176" s="54"/>
      <c r="BQ176" s="54"/>
      <c r="BR176" s="54"/>
      <c r="BS176" s="49"/>
      <c r="BT176" s="49"/>
      <c r="BU176" s="49"/>
      <c r="BV176" s="49"/>
      <c r="BW176" s="49"/>
      <c r="BX176" s="49"/>
      <c r="BY176" s="49"/>
      <c r="BZ176" s="49"/>
      <c r="CA176" s="49"/>
      <c r="CB176" s="49"/>
      <c r="CC176" s="55"/>
      <c r="CD176" s="55"/>
      <c r="CE176" s="55"/>
      <c r="CF176" s="55"/>
      <c r="CG176" s="55"/>
      <c r="CH176" s="55"/>
    </row>
    <row r="177" spans="2:86" ht="21.75" customHeight="1" x14ac:dyDescent="0.15">
      <c r="B177" s="55"/>
      <c r="C177" s="55"/>
      <c r="D177" s="55"/>
      <c r="E177" s="55"/>
      <c r="F177" s="55"/>
      <c r="G177" s="55"/>
      <c r="H177" s="55"/>
      <c r="I177" s="55"/>
      <c r="J177" s="55"/>
      <c r="K177" s="55"/>
      <c r="L177" s="55"/>
      <c r="M177" s="55"/>
      <c r="N177" s="55"/>
      <c r="O177" s="55"/>
      <c r="P177" s="55"/>
      <c r="Q177" s="55"/>
      <c r="R177" s="55"/>
      <c r="S177" s="55"/>
      <c r="T177" s="55"/>
      <c r="U177" s="49"/>
      <c r="V177" s="49"/>
      <c r="W177" s="49"/>
      <c r="X177" s="49"/>
      <c r="Y177" s="49"/>
      <c r="Z177" s="49"/>
      <c r="AA177" s="49"/>
      <c r="AB177" s="49"/>
      <c r="AC177" s="49"/>
      <c r="AD177" s="49"/>
      <c r="AE177" s="49"/>
      <c r="AF177" s="49"/>
      <c r="AG177" s="55"/>
      <c r="AH177" s="55"/>
      <c r="AI177" s="55"/>
      <c r="AJ177" s="55"/>
      <c r="AK177" s="55"/>
      <c r="AL177" s="55"/>
      <c r="AM177" s="55"/>
      <c r="AN177" s="55"/>
      <c r="AO177" s="55"/>
      <c r="AP177" s="55"/>
      <c r="AQ177" s="55"/>
      <c r="AR177" s="55"/>
      <c r="AS177" s="55"/>
      <c r="AT177" s="54">
        <f t="shared" si="6"/>
        <v>0</v>
      </c>
      <c r="AU177" s="54"/>
      <c r="AV177" s="54"/>
      <c r="AW177" s="54"/>
      <c r="AX177" s="54"/>
      <c r="AY177" s="54">
        <f>MATCH(AT177,標準報酬等級表!$F$8:$F$57,1)</f>
        <v>1</v>
      </c>
      <c r="AZ177" s="54"/>
      <c r="BA177" s="54"/>
      <c r="BB177" s="54">
        <f>LOOKUP(AY177,標準報酬等級表!$A$8:$A$57,標準報酬等級表!$D$8:$D$57)</f>
        <v>58</v>
      </c>
      <c r="BC177" s="54"/>
      <c r="BD177" s="54"/>
      <c r="BE177" s="54">
        <f t="shared" si="7"/>
        <v>1</v>
      </c>
      <c r="BF177" s="54"/>
      <c r="BG177" s="54"/>
      <c r="BH177" s="54">
        <f>LOOKUP(BE177,標準報酬等級表!$B$11:$B$42,標準報酬等級表!$D$11:$D$42)</f>
        <v>88</v>
      </c>
      <c r="BI177" s="54"/>
      <c r="BJ177" s="54"/>
      <c r="BK177" s="54">
        <f t="shared" si="8"/>
        <v>1</v>
      </c>
      <c r="BL177" s="54"/>
      <c r="BM177" s="54"/>
      <c r="BN177" s="54"/>
      <c r="BO177" s="54">
        <f>LOOKUP(BK177,標準報酬等級表!$B$11:$B$42,標準報酬等級表!$D$11:$D$42)</f>
        <v>88</v>
      </c>
      <c r="BP177" s="54"/>
      <c r="BQ177" s="54"/>
      <c r="BR177" s="54"/>
      <c r="BS177" s="49"/>
      <c r="BT177" s="49"/>
      <c r="BU177" s="49"/>
      <c r="BV177" s="49"/>
      <c r="BW177" s="49"/>
      <c r="BX177" s="49"/>
      <c r="BY177" s="49"/>
      <c r="BZ177" s="49"/>
      <c r="CA177" s="49"/>
      <c r="CB177" s="49"/>
      <c r="CC177" s="55"/>
      <c r="CD177" s="55"/>
      <c r="CE177" s="55"/>
      <c r="CF177" s="55"/>
      <c r="CG177" s="55"/>
      <c r="CH177" s="55"/>
    </row>
    <row r="178" spans="2:86" ht="21.75" customHeight="1" x14ac:dyDescent="0.15">
      <c r="B178" s="55"/>
      <c r="C178" s="55"/>
      <c r="D178" s="55"/>
      <c r="E178" s="55"/>
      <c r="F178" s="55"/>
      <c r="G178" s="55"/>
      <c r="H178" s="55"/>
      <c r="I178" s="55"/>
      <c r="J178" s="55"/>
      <c r="K178" s="55"/>
      <c r="L178" s="55"/>
      <c r="M178" s="55"/>
      <c r="N178" s="55"/>
      <c r="O178" s="55"/>
      <c r="P178" s="55"/>
      <c r="Q178" s="55"/>
      <c r="R178" s="55"/>
      <c r="S178" s="55"/>
      <c r="T178" s="55"/>
      <c r="U178" s="49"/>
      <c r="V178" s="49"/>
      <c r="W178" s="49"/>
      <c r="X178" s="49"/>
      <c r="Y178" s="49"/>
      <c r="Z178" s="49"/>
      <c r="AA178" s="49"/>
      <c r="AB178" s="49"/>
      <c r="AC178" s="49"/>
      <c r="AD178" s="49"/>
      <c r="AE178" s="49"/>
      <c r="AF178" s="49"/>
      <c r="AG178" s="55"/>
      <c r="AH178" s="55"/>
      <c r="AI178" s="55"/>
      <c r="AJ178" s="55"/>
      <c r="AK178" s="55"/>
      <c r="AL178" s="55"/>
      <c r="AM178" s="55"/>
      <c r="AN178" s="55"/>
      <c r="AO178" s="55"/>
      <c r="AP178" s="55"/>
      <c r="AQ178" s="55"/>
      <c r="AR178" s="55"/>
      <c r="AS178" s="55"/>
      <c r="AT178" s="54">
        <f t="shared" si="6"/>
        <v>0</v>
      </c>
      <c r="AU178" s="54"/>
      <c r="AV178" s="54"/>
      <c r="AW178" s="54"/>
      <c r="AX178" s="54"/>
      <c r="AY178" s="54">
        <f>MATCH(AT178,標準報酬等級表!$F$8:$F$57,1)</f>
        <v>1</v>
      </c>
      <c r="AZ178" s="54"/>
      <c r="BA178" s="54"/>
      <c r="BB178" s="54">
        <f>LOOKUP(AY178,標準報酬等級表!$A$8:$A$57,標準報酬等級表!$D$8:$D$57)</f>
        <v>58</v>
      </c>
      <c r="BC178" s="54"/>
      <c r="BD178" s="54"/>
      <c r="BE178" s="54">
        <f t="shared" si="7"/>
        <v>1</v>
      </c>
      <c r="BF178" s="54"/>
      <c r="BG178" s="54"/>
      <c r="BH178" s="54">
        <f>LOOKUP(BE178,標準報酬等級表!$B$11:$B$42,標準報酬等級表!$D$11:$D$42)</f>
        <v>88</v>
      </c>
      <c r="BI178" s="54"/>
      <c r="BJ178" s="54"/>
      <c r="BK178" s="54">
        <f t="shared" si="8"/>
        <v>1</v>
      </c>
      <c r="BL178" s="54"/>
      <c r="BM178" s="54"/>
      <c r="BN178" s="54"/>
      <c r="BO178" s="54">
        <f>LOOKUP(BK178,標準報酬等級表!$B$11:$B$42,標準報酬等級表!$D$11:$D$42)</f>
        <v>88</v>
      </c>
      <c r="BP178" s="54"/>
      <c r="BQ178" s="54"/>
      <c r="BR178" s="54"/>
      <c r="BS178" s="49"/>
      <c r="BT178" s="49"/>
      <c r="BU178" s="49"/>
      <c r="BV178" s="49"/>
      <c r="BW178" s="49"/>
      <c r="BX178" s="49"/>
      <c r="BY178" s="49"/>
      <c r="BZ178" s="49"/>
      <c r="CA178" s="49"/>
      <c r="CB178" s="49"/>
      <c r="CC178" s="55"/>
      <c r="CD178" s="55"/>
      <c r="CE178" s="55"/>
      <c r="CF178" s="55"/>
      <c r="CG178" s="55"/>
      <c r="CH178" s="55"/>
    </row>
    <row r="179" spans="2:86" ht="21.75" customHeight="1" x14ac:dyDescent="0.15">
      <c r="B179" s="55"/>
      <c r="C179" s="55"/>
      <c r="D179" s="55"/>
      <c r="E179" s="55"/>
      <c r="F179" s="55"/>
      <c r="G179" s="55"/>
      <c r="H179" s="55"/>
      <c r="I179" s="55"/>
      <c r="J179" s="55"/>
      <c r="K179" s="55"/>
      <c r="L179" s="55"/>
      <c r="M179" s="55"/>
      <c r="N179" s="55"/>
      <c r="O179" s="55"/>
      <c r="P179" s="55"/>
      <c r="Q179" s="55"/>
      <c r="R179" s="55"/>
      <c r="S179" s="55"/>
      <c r="T179" s="55"/>
      <c r="U179" s="49"/>
      <c r="V179" s="49"/>
      <c r="W179" s="49"/>
      <c r="X179" s="49"/>
      <c r="Y179" s="49"/>
      <c r="Z179" s="49"/>
      <c r="AA179" s="49"/>
      <c r="AB179" s="49"/>
      <c r="AC179" s="49"/>
      <c r="AD179" s="49"/>
      <c r="AE179" s="49"/>
      <c r="AF179" s="49"/>
      <c r="AG179" s="55"/>
      <c r="AH179" s="55"/>
      <c r="AI179" s="55"/>
      <c r="AJ179" s="55"/>
      <c r="AK179" s="55"/>
      <c r="AL179" s="55"/>
      <c r="AM179" s="55"/>
      <c r="AN179" s="55"/>
      <c r="AO179" s="55"/>
      <c r="AP179" s="55"/>
      <c r="AQ179" s="55"/>
      <c r="AR179" s="55"/>
      <c r="AS179" s="55"/>
      <c r="AT179" s="54">
        <f t="shared" si="6"/>
        <v>0</v>
      </c>
      <c r="AU179" s="54"/>
      <c r="AV179" s="54"/>
      <c r="AW179" s="54"/>
      <c r="AX179" s="54"/>
      <c r="AY179" s="54">
        <f>MATCH(AT179,標準報酬等級表!$F$8:$F$57,1)</f>
        <v>1</v>
      </c>
      <c r="AZ179" s="54"/>
      <c r="BA179" s="54"/>
      <c r="BB179" s="54">
        <f>LOOKUP(AY179,標準報酬等級表!$A$8:$A$57,標準報酬等級表!$D$8:$D$57)</f>
        <v>58</v>
      </c>
      <c r="BC179" s="54"/>
      <c r="BD179" s="54"/>
      <c r="BE179" s="54">
        <f t="shared" si="7"/>
        <v>1</v>
      </c>
      <c r="BF179" s="54"/>
      <c r="BG179" s="54"/>
      <c r="BH179" s="54">
        <f>LOOKUP(BE179,標準報酬等級表!$B$11:$B$42,標準報酬等級表!$D$11:$D$42)</f>
        <v>88</v>
      </c>
      <c r="BI179" s="54"/>
      <c r="BJ179" s="54"/>
      <c r="BK179" s="54">
        <f t="shared" si="8"/>
        <v>1</v>
      </c>
      <c r="BL179" s="54"/>
      <c r="BM179" s="54"/>
      <c r="BN179" s="54"/>
      <c r="BO179" s="54">
        <f>LOOKUP(BK179,標準報酬等級表!$B$11:$B$42,標準報酬等級表!$D$11:$D$42)</f>
        <v>88</v>
      </c>
      <c r="BP179" s="54"/>
      <c r="BQ179" s="54"/>
      <c r="BR179" s="54"/>
      <c r="BS179" s="49"/>
      <c r="BT179" s="49"/>
      <c r="BU179" s="49"/>
      <c r="BV179" s="49"/>
      <c r="BW179" s="49"/>
      <c r="BX179" s="49"/>
      <c r="BY179" s="49"/>
      <c r="BZ179" s="49"/>
      <c r="CA179" s="49"/>
      <c r="CB179" s="49"/>
      <c r="CC179" s="55"/>
      <c r="CD179" s="55"/>
      <c r="CE179" s="55"/>
      <c r="CF179" s="55"/>
      <c r="CG179" s="55"/>
      <c r="CH179" s="55"/>
    </row>
    <row r="180" spans="2:86" ht="21.75" customHeight="1" x14ac:dyDescent="0.15">
      <c r="B180" s="55"/>
      <c r="C180" s="55"/>
      <c r="D180" s="55"/>
      <c r="E180" s="55"/>
      <c r="F180" s="55"/>
      <c r="G180" s="55"/>
      <c r="H180" s="55"/>
      <c r="I180" s="55"/>
      <c r="J180" s="55"/>
      <c r="K180" s="55"/>
      <c r="L180" s="55"/>
      <c r="M180" s="55"/>
      <c r="N180" s="55"/>
      <c r="O180" s="55"/>
      <c r="P180" s="55"/>
      <c r="Q180" s="55"/>
      <c r="R180" s="55"/>
      <c r="S180" s="55"/>
      <c r="T180" s="55"/>
      <c r="U180" s="49"/>
      <c r="V180" s="49"/>
      <c r="W180" s="49"/>
      <c r="X180" s="49"/>
      <c r="Y180" s="49"/>
      <c r="Z180" s="49"/>
      <c r="AA180" s="49"/>
      <c r="AB180" s="49"/>
      <c r="AC180" s="49"/>
      <c r="AD180" s="49"/>
      <c r="AE180" s="49"/>
      <c r="AF180" s="49"/>
      <c r="AG180" s="55"/>
      <c r="AH180" s="55"/>
      <c r="AI180" s="55"/>
      <c r="AJ180" s="55"/>
      <c r="AK180" s="55"/>
      <c r="AL180" s="55"/>
      <c r="AM180" s="55"/>
      <c r="AN180" s="55"/>
      <c r="AO180" s="55"/>
      <c r="AP180" s="55"/>
      <c r="AQ180" s="55"/>
      <c r="AR180" s="55"/>
      <c r="AS180" s="55"/>
      <c r="AT180" s="54">
        <f t="shared" si="6"/>
        <v>0</v>
      </c>
      <c r="AU180" s="54"/>
      <c r="AV180" s="54"/>
      <c r="AW180" s="54"/>
      <c r="AX180" s="54"/>
      <c r="AY180" s="54">
        <f>MATCH(AT180,標準報酬等級表!$F$8:$F$57,1)</f>
        <v>1</v>
      </c>
      <c r="AZ180" s="54"/>
      <c r="BA180" s="54"/>
      <c r="BB180" s="54">
        <f>LOOKUP(AY180,標準報酬等級表!$A$8:$A$57,標準報酬等級表!$D$8:$D$57)</f>
        <v>58</v>
      </c>
      <c r="BC180" s="54"/>
      <c r="BD180" s="54"/>
      <c r="BE180" s="54">
        <f t="shared" si="7"/>
        <v>1</v>
      </c>
      <c r="BF180" s="54"/>
      <c r="BG180" s="54"/>
      <c r="BH180" s="54">
        <f>LOOKUP(BE180,標準報酬等級表!$B$11:$B$42,標準報酬等級表!$D$11:$D$42)</f>
        <v>88</v>
      </c>
      <c r="BI180" s="54"/>
      <c r="BJ180" s="54"/>
      <c r="BK180" s="54">
        <f t="shared" si="8"/>
        <v>1</v>
      </c>
      <c r="BL180" s="54"/>
      <c r="BM180" s="54"/>
      <c r="BN180" s="54"/>
      <c r="BO180" s="54">
        <f>LOOKUP(BK180,標準報酬等級表!$B$11:$B$42,標準報酬等級表!$D$11:$D$42)</f>
        <v>88</v>
      </c>
      <c r="BP180" s="54"/>
      <c r="BQ180" s="54"/>
      <c r="BR180" s="54"/>
      <c r="BS180" s="49"/>
      <c r="BT180" s="49"/>
      <c r="BU180" s="49"/>
      <c r="BV180" s="49"/>
      <c r="BW180" s="49"/>
      <c r="BX180" s="49"/>
      <c r="BY180" s="49"/>
      <c r="BZ180" s="49"/>
      <c r="CA180" s="49"/>
      <c r="CB180" s="49"/>
      <c r="CC180" s="55"/>
      <c r="CD180" s="55"/>
      <c r="CE180" s="55"/>
      <c r="CF180" s="55"/>
      <c r="CG180" s="55"/>
      <c r="CH180" s="55"/>
    </row>
    <row r="181" spans="2:86" ht="21.75" customHeight="1" x14ac:dyDescent="0.15">
      <c r="B181" s="55"/>
      <c r="C181" s="55"/>
      <c r="D181" s="55"/>
      <c r="E181" s="55"/>
      <c r="F181" s="55"/>
      <c r="G181" s="55"/>
      <c r="H181" s="55"/>
      <c r="I181" s="55"/>
      <c r="J181" s="55"/>
      <c r="K181" s="55"/>
      <c r="L181" s="55"/>
      <c r="M181" s="55"/>
      <c r="N181" s="55"/>
      <c r="O181" s="55"/>
      <c r="P181" s="55"/>
      <c r="Q181" s="55"/>
      <c r="R181" s="55"/>
      <c r="S181" s="55"/>
      <c r="T181" s="55"/>
      <c r="U181" s="49"/>
      <c r="V181" s="49"/>
      <c r="W181" s="49"/>
      <c r="X181" s="49"/>
      <c r="Y181" s="49"/>
      <c r="Z181" s="49"/>
      <c r="AA181" s="49"/>
      <c r="AB181" s="49"/>
      <c r="AC181" s="49"/>
      <c r="AD181" s="49"/>
      <c r="AE181" s="49"/>
      <c r="AF181" s="49"/>
      <c r="AG181" s="55"/>
      <c r="AH181" s="55"/>
      <c r="AI181" s="55"/>
      <c r="AJ181" s="55"/>
      <c r="AK181" s="55"/>
      <c r="AL181" s="55"/>
      <c r="AM181" s="55"/>
      <c r="AN181" s="55"/>
      <c r="AO181" s="55"/>
      <c r="AP181" s="55"/>
      <c r="AQ181" s="55"/>
      <c r="AR181" s="55"/>
      <c r="AS181" s="55"/>
      <c r="AT181" s="54">
        <f t="shared" si="6"/>
        <v>0</v>
      </c>
      <c r="AU181" s="54"/>
      <c r="AV181" s="54"/>
      <c r="AW181" s="54"/>
      <c r="AX181" s="54"/>
      <c r="AY181" s="54">
        <f>MATCH(AT181,標準報酬等級表!$F$8:$F$57,1)</f>
        <v>1</v>
      </c>
      <c r="AZ181" s="54"/>
      <c r="BA181" s="54"/>
      <c r="BB181" s="54">
        <f>LOOKUP(AY181,標準報酬等級表!$A$8:$A$57,標準報酬等級表!$D$8:$D$57)</f>
        <v>58</v>
      </c>
      <c r="BC181" s="54"/>
      <c r="BD181" s="54"/>
      <c r="BE181" s="54">
        <f t="shared" si="7"/>
        <v>1</v>
      </c>
      <c r="BF181" s="54"/>
      <c r="BG181" s="54"/>
      <c r="BH181" s="54">
        <f>LOOKUP(BE181,標準報酬等級表!$B$11:$B$42,標準報酬等級表!$D$11:$D$42)</f>
        <v>88</v>
      </c>
      <c r="BI181" s="54"/>
      <c r="BJ181" s="54"/>
      <c r="BK181" s="54">
        <f t="shared" si="8"/>
        <v>1</v>
      </c>
      <c r="BL181" s="54"/>
      <c r="BM181" s="54"/>
      <c r="BN181" s="54"/>
      <c r="BO181" s="54">
        <f>LOOKUP(BK181,標準報酬等級表!$B$11:$B$42,標準報酬等級表!$D$11:$D$42)</f>
        <v>88</v>
      </c>
      <c r="BP181" s="54"/>
      <c r="BQ181" s="54"/>
      <c r="BR181" s="54"/>
      <c r="BS181" s="49"/>
      <c r="BT181" s="49"/>
      <c r="BU181" s="49"/>
      <c r="BV181" s="49"/>
      <c r="BW181" s="49"/>
      <c r="BX181" s="49"/>
      <c r="BY181" s="49"/>
      <c r="BZ181" s="49"/>
      <c r="CA181" s="49"/>
      <c r="CB181" s="49"/>
      <c r="CC181" s="55"/>
      <c r="CD181" s="55"/>
      <c r="CE181" s="55"/>
      <c r="CF181" s="55"/>
      <c r="CG181" s="55"/>
      <c r="CH181" s="55"/>
    </row>
    <row r="182" spans="2:86" ht="21.75" customHeight="1" x14ac:dyDescent="0.15">
      <c r="B182" s="55"/>
      <c r="C182" s="55"/>
      <c r="D182" s="55"/>
      <c r="E182" s="55"/>
      <c r="F182" s="55"/>
      <c r="G182" s="55"/>
      <c r="H182" s="55"/>
      <c r="I182" s="55"/>
      <c r="J182" s="55"/>
      <c r="K182" s="55"/>
      <c r="L182" s="55"/>
      <c r="M182" s="55"/>
      <c r="N182" s="55"/>
      <c r="O182" s="55"/>
      <c r="P182" s="55"/>
      <c r="Q182" s="55"/>
      <c r="R182" s="55"/>
      <c r="S182" s="55"/>
      <c r="T182" s="55"/>
      <c r="U182" s="49"/>
      <c r="V182" s="49"/>
      <c r="W182" s="49"/>
      <c r="X182" s="49"/>
      <c r="Y182" s="49"/>
      <c r="Z182" s="49"/>
      <c r="AA182" s="49"/>
      <c r="AB182" s="49"/>
      <c r="AC182" s="49"/>
      <c r="AD182" s="49"/>
      <c r="AE182" s="49"/>
      <c r="AF182" s="49"/>
      <c r="AG182" s="55"/>
      <c r="AH182" s="55"/>
      <c r="AI182" s="55"/>
      <c r="AJ182" s="55"/>
      <c r="AK182" s="55"/>
      <c r="AL182" s="55"/>
      <c r="AM182" s="55"/>
      <c r="AN182" s="55"/>
      <c r="AO182" s="55"/>
      <c r="AP182" s="55"/>
      <c r="AQ182" s="55"/>
      <c r="AR182" s="55"/>
      <c r="AS182" s="55"/>
      <c r="AT182" s="54">
        <f t="shared" si="6"/>
        <v>0</v>
      </c>
      <c r="AU182" s="54"/>
      <c r="AV182" s="54"/>
      <c r="AW182" s="54"/>
      <c r="AX182" s="54"/>
      <c r="AY182" s="54">
        <f>MATCH(AT182,標準報酬等級表!$F$8:$F$57,1)</f>
        <v>1</v>
      </c>
      <c r="AZ182" s="54"/>
      <c r="BA182" s="54"/>
      <c r="BB182" s="54">
        <f>LOOKUP(AY182,標準報酬等級表!$A$8:$A$57,標準報酬等級表!$D$8:$D$57)</f>
        <v>58</v>
      </c>
      <c r="BC182" s="54"/>
      <c r="BD182" s="54"/>
      <c r="BE182" s="54">
        <f t="shared" si="7"/>
        <v>1</v>
      </c>
      <c r="BF182" s="54"/>
      <c r="BG182" s="54"/>
      <c r="BH182" s="54">
        <f>LOOKUP(BE182,標準報酬等級表!$B$11:$B$42,標準報酬等級表!$D$11:$D$42)</f>
        <v>88</v>
      </c>
      <c r="BI182" s="54"/>
      <c r="BJ182" s="54"/>
      <c r="BK182" s="54">
        <f t="shared" si="8"/>
        <v>1</v>
      </c>
      <c r="BL182" s="54"/>
      <c r="BM182" s="54"/>
      <c r="BN182" s="54"/>
      <c r="BO182" s="54">
        <f>LOOKUP(BK182,標準報酬等級表!$B$11:$B$42,標準報酬等級表!$D$11:$D$42)</f>
        <v>88</v>
      </c>
      <c r="BP182" s="54"/>
      <c r="BQ182" s="54"/>
      <c r="BR182" s="54"/>
      <c r="BS182" s="49"/>
      <c r="BT182" s="49"/>
      <c r="BU182" s="49"/>
      <c r="BV182" s="49"/>
      <c r="BW182" s="49"/>
      <c r="BX182" s="49"/>
      <c r="BY182" s="49"/>
      <c r="BZ182" s="49"/>
      <c r="CA182" s="49"/>
      <c r="CB182" s="49"/>
      <c r="CC182" s="55"/>
      <c r="CD182" s="55"/>
      <c r="CE182" s="55"/>
      <c r="CF182" s="55"/>
      <c r="CG182" s="55"/>
      <c r="CH182" s="55"/>
    </row>
    <row r="183" spans="2:86" ht="21.75" customHeight="1" x14ac:dyDescent="0.15">
      <c r="B183" s="55"/>
      <c r="C183" s="55"/>
      <c r="D183" s="55"/>
      <c r="E183" s="55"/>
      <c r="F183" s="55"/>
      <c r="G183" s="55"/>
      <c r="H183" s="55"/>
      <c r="I183" s="55"/>
      <c r="J183" s="55"/>
      <c r="K183" s="55"/>
      <c r="L183" s="55"/>
      <c r="M183" s="55"/>
      <c r="N183" s="55"/>
      <c r="O183" s="55"/>
      <c r="P183" s="55"/>
      <c r="Q183" s="55"/>
      <c r="R183" s="55"/>
      <c r="S183" s="55"/>
      <c r="T183" s="55"/>
      <c r="U183" s="49"/>
      <c r="V183" s="49"/>
      <c r="W183" s="49"/>
      <c r="X183" s="49"/>
      <c r="Y183" s="49"/>
      <c r="Z183" s="49"/>
      <c r="AA183" s="49"/>
      <c r="AB183" s="49"/>
      <c r="AC183" s="49"/>
      <c r="AD183" s="49"/>
      <c r="AE183" s="49"/>
      <c r="AF183" s="49"/>
      <c r="AG183" s="55"/>
      <c r="AH183" s="55"/>
      <c r="AI183" s="55"/>
      <c r="AJ183" s="55"/>
      <c r="AK183" s="55"/>
      <c r="AL183" s="55"/>
      <c r="AM183" s="55"/>
      <c r="AN183" s="55"/>
      <c r="AO183" s="55"/>
      <c r="AP183" s="55"/>
      <c r="AQ183" s="55"/>
      <c r="AR183" s="55"/>
      <c r="AS183" s="55"/>
      <c r="AT183" s="54">
        <f t="shared" si="6"/>
        <v>0</v>
      </c>
      <c r="AU183" s="54"/>
      <c r="AV183" s="54"/>
      <c r="AW183" s="54"/>
      <c r="AX183" s="54"/>
      <c r="AY183" s="54">
        <f>MATCH(AT183,標準報酬等級表!$F$8:$F$57,1)</f>
        <v>1</v>
      </c>
      <c r="AZ183" s="54"/>
      <c r="BA183" s="54"/>
      <c r="BB183" s="54">
        <f>LOOKUP(AY183,標準報酬等級表!$A$8:$A$57,標準報酬等級表!$D$8:$D$57)</f>
        <v>58</v>
      </c>
      <c r="BC183" s="54"/>
      <c r="BD183" s="54"/>
      <c r="BE183" s="54">
        <f t="shared" si="7"/>
        <v>1</v>
      </c>
      <c r="BF183" s="54"/>
      <c r="BG183" s="54"/>
      <c r="BH183" s="54">
        <f>LOOKUP(BE183,標準報酬等級表!$B$11:$B$42,標準報酬等級表!$D$11:$D$42)</f>
        <v>88</v>
      </c>
      <c r="BI183" s="54"/>
      <c r="BJ183" s="54"/>
      <c r="BK183" s="54">
        <f t="shared" si="8"/>
        <v>1</v>
      </c>
      <c r="BL183" s="54"/>
      <c r="BM183" s="54"/>
      <c r="BN183" s="54"/>
      <c r="BO183" s="54">
        <f>LOOKUP(BK183,標準報酬等級表!$B$11:$B$42,標準報酬等級表!$D$11:$D$42)</f>
        <v>88</v>
      </c>
      <c r="BP183" s="54"/>
      <c r="BQ183" s="54"/>
      <c r="BR183" s="54"/>
      <c r="BS183" s="49"/>
      <c r="BT183" s="49"/>
      <c r="BU183" s="49"/>
      <c r="BV183" s="49"/>
      <c r="BW183" s="49"/>
      <c r="BX183" s="49"/>
      <c r="BY183" s="49"/>
      <c r="BZ183" s="49"/>
      <c r="CA183" s="49"/>
      <c r="CB183" s="49"/>
      <c r="CC183" s="55"/>
      <c r="CD183" s="55"/>
      <c r="CE183" s="55"/>
      <c r="CF183" s="55"/>
      <c r="CG183" s="55"/>
      <c r="CH183" s="55"/>
    </row>
    <row r="184" spans="2:86" ht="21.75" customHeight="1" x14ac:dyDescent="0.15">
      <c r="B184" s="55"/>
      <c r="C184" s="55"/>
      <c r="D184" s="55"/>
      <c r="E184" s="55"/>
      <c r="F184" s="55"/>
      <c r="G184" s="55"/>
      <c r="H184" s="55"/>
      <c r="I184" s="55"/>
      <c r="J184" s="55"/>
      <c r="K184" s="55"/>
      <c r="L184" s="55"/>
      <c r="M184" s="55"/>
      <c r="N184" s="55"/>
      <c r="O184" s="55"/>
      <c r="P184" s="55"/>
      <c r="Q184" s="55"/>
      <c r="R184" s="55"/>
      <c r="S184" s="55"/>
      <c r="T184" s="55"/>
      <c r="U184" s="49"/>
      <c r="V184" s="49"/>
      <c r="W184" s="49"/>
      <c r="X184" s="49"/>
      <c r="Y184" s="49"/>
      <c r="Z184" s="49"/>
      <c r="AA184" s="49"/>
      <c r="AB184" s="49"/>
      <c r="AC184" s="49"/>
      <c r="AD184" s="49"/>
      <c r="AE184" s="49"/>
      <c r="AF184" s="49"/>
      <c r="AG184" s="55"/>
      <c r="AH184" s="55"/>
      <c r="AI184" s="55"/>
      <c r="AJ184" s="55"/>
      <c r="AK184" s="55"/>
      <c r="AL184" s="55"/>
      <c r="AM184" s="55"/>
      <c r="AN184" s="55"/>
      <c r="AO184" s="55"/>
      <c r="AP184" s="55"/>
      <c r="AQ184" s="55"/>
      <c r="AR184" s="55"/>
      <c r="AS184" s="55"/>
      <c r="AT184" s="54">
        <f t="shared" si="6"/>
        <v>0</v>
      </c>
      <c r="AU184" s="54"/>
      <c r="AV184" s="54"/>
      <c r="AW184" s="54"/>
      <c r="AX184" s="54"/>
      <c r="AY184" s="54">
        <f>MATCH(AT184,標準報酬等級表!$F$8:$F$57,1)</f>
        <v>1</v>
      </c>
      <c r="AZ184" s="54"/>
      <c r="BA184" s="54"/>
      <c r="BB184" s="54">
        <f>LOOKUP(AY184,標準報酬等級表!$A$8:$A$57,標準報酬等級表!$D$8:$D$57)</f>
        <v>58</v>
      </c>
      <c r="BC184" s="54"/>
      <c r="BD184" s="54"/>
      <c r="BE184" s="54">
        <f t="shared" si="7"/>
        <v>1</v>
      </c>
      <c r="BF184" s="54"/>
      <c r="BG184" s="54"/>
      <c r="BH184" s="54">
        <f>LOOKUP(BE184,標準報酬等級表!$B$11:$B$42,標準報酬等級表!$D$11:$D$42)</f>
        <v>88</v>
      </c>
      <c r="BI184" s="54"/>
      <c r="BJ184" s="54"/>
      <c r="BK184" s="54">
        <f t="shared" si="8"/>
        <v>1</v>
      </c>
      <c r="BL184" s="54"/>
      <c r="BM184" s="54"/>
      <c r="BN184" s="54"/>
      <c r="BO184" s="54">
        <f>LOOKUP(BK184,標準報酬等級表!$B$11:$B$42,標準報酬等級表!$D$11:$D$42)</f>
        <v>88</v>
      </c>
      <c r="BP184" s="54"/>
      <c r="BQ184" s="54"/>
      <c r="BR184" s="54"/>
      <c r="BS184" s="49"/>
      <c r="BT184" s="49"/>
      <c r="BU184" s="49"/>
      <c r="BV184" s="49"/>
      <c r="BW184" s="49"/>
      <c r="BX184" s="49"/>
      <c r="BY184" s="49"/>
      <c r="BZ184" s="49"/>
      <c r="CA184" s="49"/>
      <c r="CB184" s="49"/>
      <c r="CC184" s="55"/>
      <c r="CD184" s="55"/>
      <c r="CE184" s="55"/>
      <c r="CF184" s="55"/>
      <c r="CG184" s="55"/>
      <c r="CH184" s="55"/>
    </row>
    <row r="185" spans="2:86" ht="21.75" customHeight="1" x14ac:dyDescent="0.15">
      <c r="B185" s="55"/>
      <c r="C185" s="55"/>
      <c r="D185" s="55"/>
      <c r="E185" s="55"/>
      <c r="F185" s="55"/>
      <c r="G185" s="55"/>
      <c r="H185" s="55"/>
      <c r="I185" s="55"/>
      <c r="J185" s="55"/>
      <c r="K185" s="55"/>
      <c r="L185" s="55"/>
      <c r="M185" s="55"/>
      <c r="N185" s="55"/>
      <c r="O185" s="55"/>
      <c r="P185" s="55"/>
      <c r="Q185" s="55"/>
      <c r="R185" s="55"/>
      <c r="S185" s="55"/>
      <c r="T185" s="55"/>
      <c r="U185" s="49"/>
      <c r="V185" s="49"/>
      <c r="W185" s="49"/>
      <c r="X185" s="49"/>
      <c r="Y185" s="49"/>
      <c r="Z185" s="49"/>
      <c r="AA185" s="49"/>
      <c r="AB185" s="49"/>
      <c r="AC185" s="49"/>
      <c r="AD185" s="49"/>
      <c r="AE185" s="49"/>
      <c r="AF185" s="49"/>
      <c r="AG185" s="55"/>
      <c r="AH185" s="55"/>
      <c r="AI185" s="55"/>
      <c r="AJ185" s="55"/>
      <c r="AK185" s="55"/>
      <c r="AL185" s="55"/>
      <c r="AM185" s="55"/>
      <c r="AN185" s="55"/>
      <c r="AO185" s="55"/>
      <c r="AP185" s="55"/>
      <c r="AQ185" s="55"/>
      <c r="AR185" s="55"/>
      <c r="AS185" s="55"/>
      <c r="AT185" s="54">
        <f t="shared" si="6"/>
        <v>0</v>
      </c>
      <c r="AU185" s="54"/>
      <c r="AV185" s="54"/>
      <c r="AW185" s="54"/>
      <c r="AX185" s="54"/>
      <c r="AY185" s="54">
        <f>MATCH(AT185,標準報酬等級表!$F$8:$F$57,1)</f>
        <v>1</v>
      </c>
      <c r="AZ185" s="54"/>
      <c r="BA185" s="54"/>
      <c r="BB185" s="54">
        <f>LOOKUP(AY185,標準報酬等級表!$A$8:$A$57,標準報酬等級表!$D$8:$D$57)</f>
        <v>58</v>
      </c>
      <c r="BC185" s="54"/>
      <c r="BD185" s="54"/>
      <c r="BE185" s="54">
        <f t="shared" si="7"/>
        <v>1</v>
      </c>
      <c r="BF185" s="54"/>
      <c r="BG185" s="54"/>
      <c r="BH185" s="54">
        <f>LOOKUP(BE185,標準報酬等級表!$B$11:$B$42,標準報酬等級表!$D$11:$D$42)</f>
        <v>88</v>
      </c>
      <c r="BI185" s="54"/>
      <c r="BJ185" s="54"/>
      <c r="BK185" s="54">
        <f t="shared" si="8"/>
        <v>1</v>
      </c>
      <c r="BL185" s="54"/>
      <c r="BM185" s="54"/>
      <c r="BN185" s="54"/>
      <c r="BO185" s="54">
        <f>LOOKUP(BK185,標準報酬等級表!$B$11:$B$42,標準報酬等級表!$D$11:$D$42)</f>
        <v>88</v>
      </c>
      <c r="BP185" s="54"/>
      <c r="BQ185" s="54"/>
      <c r="BR185" s="54"/>
      <c r="BS185" s="49"/>
      <c r="BT185" s="49"/>
      <c r="BU185" s="49"/>
      <c r="BV185" s="49"/>
      <c r="BW185" s="49"/>
      <c r="BX185" s="49"/>
      <c r="BY185" s="49"/>
      <c r="BZ185" s="49"/>
      <c r="CA185" s="49"/>
      <c r="CB185" s="49"/>
      <c r="CC185" s="55"/>
      <c r="CD185" s="55"/>
      <c r="CE185" s="55"/>
      <c r="CF185" s="55"/>
      <c r="CG185" s="55"/>
      <c r="CH185" s="55"/>
    </row>
    <row r="186" spans="2:86" ht="21.75" customHeight="1" x14ac:dyDescent="0.15">
      <c r="B186" s="55"/>
      <c r="C186" s="55"/>
      <c r="D186" s="55"/>
      <c r="E186" s="55"/>
      <c r="F186" s="55"/>
      <c r="G186" s="55"/>
      <c r="H186" s="55"/>
      <c r="I186" s="55"/>
      <c r="J186" s="55"/>
      <c r="K186" s="55"/>
      <c r="L186" s="55"/>
      <c r="M186" s="55"/>
      <c r="N186" s="55"/>
      <c r="O186" s="55"/>
      <c r="P186" s="55"/>
      <c r="Q186" s="55"/>
      <c r="R186" s="55"/>
      <c r="S186" s="55"/>
      <c r="T186" s="55"/>
      <c r="U186" s="49"/>
      <c r="V186" s="49"/>
      <c r="W186" s="49"/>
      <c r="X186" s="49"/>
      <c r="Y186" s="49"/>
      <c r="Z186" s="49"/>
      <c r="AA186" s="49"/>
      <c r="AB186" s="49"/>
      <c r="AC186" s="49"/>
      <c r="AD186" s="49"/>
      <c r="AE186" s="49"/>
      <c r="AF186" s="49"/>
      <c r="AG186" s="55"/>
      <c r="AH186" s="55"/>
      <c r="AI186" s="55"/>
      <c r="AJ186" s="55"/>
      <c r="AK186" s="55"/>
      <c r="AL186" s="55"/>
      <c r="AM186" s="55"/>
      <c r="AN186" s="55"/>
      <c r="AO186" s="55"/>
      <c r="AP186" s="55"/>
      <c r="AQ186" s="55"/>
      <c r="AR186" s="55"/>
      <c r="AS186" s="55"/>
      <c r="AT186" s="54">
        <f t="shared" si="6"/>
        <v>0</v>
      </c>
      <c r="AU186" s="54"/>
      <c r="AV186" s="54"/>
      <c r="AW186" s="54"/>
      <c r="AX186" s="54"/>
      <c r="AY186" s="54">
        <f>MATCH(AT186,標準報酬等級表!$F$8:$F$57,1)</f>
        <v>1</v>
      </c>
      <c r="AZ186" s="54"/>
      <c r="BA186" s="54"/>
      <c r="BB186" s="54">
        <f>LOOKUP(AY186,標準報酬等級表!$A$8:$A$57,標準報酬等級表!$D$8:$D$57)</f>
        <v>58</v>
      </c>
      <c r="BC186" s="54"/>
      <c r="BD186" s="54"/>
      <c r="BE186" s="54">
        <f t="shared" si="7"/>
        <v>1</v>
      </c>
      <c r="BF186" s="54"/>
      <c r="BG186" s="54"/>
      <c r="BH186" s="54">
        <f>LOOKUP(BE186,標準報酬等級表!$B$11:$B$42,標準報酬等級表!$D$11:$D$42)</f>
        <v>88</v>
      </c>
      <c r="BI186" s="54"/>
      <c r="BJ186" s="54"/>
      <c r="BK186" s="54">
        <f t="shared" si="8"/>
        <v>1</v>
      </c>
      <c r="BL186" s="54"/>
      <c r="BM186" s="54"/>
      <c r="BN186" s="54"/>
      <c r="BO186" s="54">
        <f>LOOKUP(BK186,標準報酬等級表!$B$11:$B$42,標準報酬等級表!$D$11:$D$42)</f>
        <v>88</v>
      </c>
      <c r="BP186" s="54"/>
      <c r="BQ186" s="54"/>
      <c r="BR186" s="54"/>
      <c r="BS186" s="49"/>
      <c r="BT186" s="49"/>
      <c r="BU186" s="49"/>
      <c r="BV186" s="49"/>
      <c r="BW186" s="49"/>
      <c r="BX186" s="49"/>
      <c r="BY186" s="49"/>
      <c r="BZ186" s="49"/>
      <c r="CA186" s="49"/>
      <c r="CB186" s="49"/>
      <c r="CC186" s="55"/>
      <c r="CD186" s="55"/>
      <c r="CE186" s="55"/>
      <c r="CF186" s="55"/>
      <c r="CG186" s="55"/>
      <c r="CH186" s="55"/>
    </row>
    <row r="187" spans="2:86" ht="21.75" customHeight="1" x14ac:dyDescent="0.15">
      <c r="B187" s="55"/>
      <c r="C187" s="55"/>
      <c r="D187" s="55"/>
      <c r="E187" s="55"/>
      <c r="F187" s="55"/>
      <c r="G187" s="55"/>
      <c r="H187" s="55"/>
      <c r="I187" s="55"/>
      <c r="J187" s="55"/>
      <c r="K187" s="55"/>
      <c r="L187" s="55"/>
      <c r="M187" s="55"/>
      <c r="N187" s="55"/>
      <c r="O187" s="55"/>
      <c r="P187" s="55"/>
      <c r="Q187" s="55"/>
      <c r="R187" s="55"/>
      <c r="S187" s="55"/>
      <c r="T187" s="55"/>
      <c r="U187" s="49"/>
      <c r="V187" s="49"/>
      <c r="W187" s="49"/>
      <c r="X187" s="49"/>
      <c r="Y187" s="49"/>
      <c r="Z187" s="49"/>
      <c r="AA187" s="49"/>
      <c r="AB187" s="49"/>
      <c r="AC187" s="49"/>
      <c r="AD187" s="49"/>
      <c r="AE187" s="49"/>
      <c r="AF187" s="49"/>
      <c r="AG187" s="55"/>
      <c r="AH187" s="55"/>
      <c r="AI187" s="55"/>
      <c r="AJ187" s="55"/>
      <c r="AK187" s="55"/>
      <c r="AL187" s="55"/>
      <c r="AM187" s="55"/>
      <c r="AN187" s="55"/>
      <c r="AO187" s="55"/>
      <c r="AP187" s="55"/>
      <c r="AQ187" s="55"/>
      <c r="AR187" s="55"/>
      <c r="AS187" s="55"/>
      <c r="AT187" s="54">
        <f t="shared" si="6"/>
        <v>0</v>
      </c>
      <c r="AU187" s="54"/>
      <c r="AV187" s="54"/>
      <c r="AW187" s="54"/>
      <c r="AX187" s="54"/>
      <c r="AY187" s="54">
        <f>MATCH(AT187,標準報酬等級表!$F$8:$F$57,1)</f>
        <v>1</v>
      </c>
      <c r="AZ187" s="54"/>
      <c r="BA187" s="54"/>
      <c r="BB187" s="54">
        <f>LOOKUP(AY187,標準報酬等級表!$A$8:$A$57,標準報酬等級表!$D$8:$D$57)</f>
        <v>58</v>
      </c>
      <c r="BC187" s="54"/>
      <c r="BD187" s="54"/>
      <c r="BE187" s="54">
        <f t="shared" si="7"/>
        <v>1</v>
      </c>
      <c r="BF187" s="54"/>
      <c r="BG187" s="54"/>
      <c r="BH187" s="54">
        <f>LOOKUP(BE187,標準報酬等級表!$B$11:$B$42,標準報酬等級表!$D$11:$D$42)</f>
        <v>88</v>
      </c>
      <c r="BI187" s="54"/>
      <c r="BJ187" s="54"/>
      <c r="BK187" s="54">
        <f t="shared" si="8"/>
        <v>1</v>
      </c>
      <c r="BL187" s="54"/>
      <c r="BM187" s="54"/>
      <c r="BN187" s="54"/>
      <c r="BO187" s="54">
        <f>LOOKUP(BK187,標準報酬等級表!$B$11:$B$42,標準報酬等級表!$D$11:$D$42)</f>
        <v>88</v>
      </c>
      <c r="BP187" s="54"/>
      <c r="BQ187" s="54"/>
      <c r="BR187" s="54"/>
      <c r="BS187" s="49"/>
      <c r="BT187" s="49"/>
      <c r="BU187" s="49"/>
      <c r="BV187" s="49"/>
      <c r="BW187" s="49"/>
      <c r="BX187" s="49"/>
      <c r="BY187" s="49"/>
      <c r="BZ187" s="49"/>
      <c r="CA187" s="49"/>
      <c r="CB187" s="49"/>
      <c r="CC187" s="55"/>
      <c r="CD187" s="55"/>
      <c r="CE187" s="55"/>
      <c r="CF187" s="55"/>
      <c r="CG187" s="55"/>
      <c r="CH187" s="55"/>
    </row>
    <row r="188" spans="2:86" ht="21.75" customHeight="1" x14ac:dyDescent="0.15">
      <c r="B188" s="55"/>
      <c r="C188" s="55"/>
      <c r="D188" s="55"/>
      <c r="E188" s="55"/>
      <c r="F188" s="55"/>
      <c r="G188" s="55"/>
      <c r="H188" s="55"/>
      <c r="I188" s="55"/>
      <c r="J188" s="55"/>
      <c r="K188" s="55"/>
      <c r="L188" s="55"/>
      <c r="M188" s="55"/>
      <c r="N188" s="55"/>
      <c r="O188" s="55"/>
      <c r="P188" s="55"/>
      <c r="Q188" s="55"/>
      <c r="R188" s="55"/>
      <c r="S188" s="55"/>
      <c r="T188" s="55"/>
      <c r="U188" s="49"/>
      <c r="V188" s="49"/>
      <c r="W188" s="49"/>
      <c r="X188" s="49"/>
      <c r="Y188" s="49"/>
      <c r="Z188" s="49"/>
      <c r="AA188" s="49"/>
      <c r="AB188" s="49"/>
      <c r="AC188" s="49"/>
      <c r="AD188" s="49"/>
      <c r="AE188" s="49"/>
      <c r="AF188" s="49"/>
      <c r="AG188" s="55"/>
      <c r="AH188" s="55"/>
      <c r="AI188" s="55"/>
      <c r="AJ188" s="55"/>
      <c r="AK188" s="55"/>
      <c r="AL188" s="55"/>
      <c r="AM188" s="55"/>
      <c r="AN188" s="55"/>
      <c r="AO188" s="55"/>
      <c r="AP188" s="55"/>
      <c r="AQ188" s="55"/>
      <c r="AR188" s="55"/>
      <c r="AS188" s="55"/>
      <c r="AT188" s="54">
        <f t="shared" si="6"/>
        <v>0</v>
      </c>
      <c r="AU188" s="54"/>
      <c r="AV188" s="54"/>
      <c r="AW188" s="54"/>
      <c r="AX188" s="54"/>
      <c r="AY188" s="54">
        <f>MATCH(AT188,標準報酬等級表!$F$8:$F$57,1)</f>
        <v>1</v>
      </c>
      <c r="AZ188" s="54"/>
      <c r="BA188" s="54"/>
      <c r="BB188" s="54">
        <f>LOOKUP(AY188,標準報酬等級表!$A$8:$A$57,標準報酬等級表!$D$8:$D$57)</f>
        <v>58</v>
      </c>
      <c r="BC188" s="54"/>
      <c r="BD188" s="54"/>
      <c r="BE188" s="54">
        <f t="shared" si="7"/>
        <v>1</v>
      </c>
      <c r="BF188" s="54"/>
      <c r="BG188" s="54"/>
      <c r="BH188" s="54">
        <f>LOOKUP(BE188,標準報酬等級表!$B$11:$B$42,標準報酬等級表!$D$11:$D$42)</f>
        <v>88</v>
      </c>
      <c r="BI188" s="54"/>
      <c r="BJ188" s="54"/>
      <c r="BK188" s="54">
        <f t="shared" si="8"/>
        <v>1</v>
      </c>
      <c r="BL188" s="54"/>
      <c r="BM188" s="54"/>
      <c r="BN188" s="54"/>
      <c r="BO188" s="54">
        <f>LOOKUP(BK188,標準報酬等級表!$B$11:$B$42,標準報酬等級表!$D$11:$D$42)</f>
        <v>88</v>
      </c>
      <c r="BP188" s="54"/>
      <c r="BQ188" s="54"/>
      <c r="BR188" s="54"/>
      <c r="BS188" s="49"/>
      <c r="BT188" s="49"/>
      <c r="BU188" s="49"/>
      <c r="BV188" s="49"/>
      <c r="BW188" s="49"/>
      <c r="BX188" s="49"/>
      <c r="BY188" s="49"/>
      <c r="BZ188" s="49"/>
      <c r="CA188" s="49"/>
      <c r="CB188" s="49"/>
      <c r="CC188" s="55"/>
      <c r="CD188" s="55"/>
      <c r="CE188" s="55"/>
      <c r="CF188" s="55"/>
      <c r="CG188" s="55"/>
      <c r="CH188" s="55"/>
    </row>
    <row r="189" spans="2:86" ht="21.75" customHeight="1" x14ac:dyDescent="0.15">
      <c r="B189" s="55"/>
      <c r="C189" s="55"/>
      <c r="D189" s="55"/>
      <c r="E189" s="55"/>
      <c r="F189" s="55"/>
      <c r="G189" s="55"/>
      <c r="H189" s="55"/>
      <c r="I189" s="55"/>
      <c r="J189" s="55"/>
      <c r="K189" s="55"/>
      <c r="L189" s="55"/>
      <c r="M189" s="55"/>
      <c r="N189" s="55"/>
      <c r="O189" s="55"/>
      <c r="P189" s="55"/>
      <c r="Q189" s="55"/>
      <c r="R189" s="55"/>
      <c r="S189" s="55"/>
      <c r="T189" s="55"/>
      <c r="U189" s="49"/>
      <c r="V189" s="49"/>
      <c r="W189" s="49"/>
      <c r="X189" s="49"/>
      <c r="Y189" s="49"/>
      <c r="Z189" s="49"/>
      <c r="AA189" s="49"/>
      <c r="AB189" s="49"/>
      <c r="AC189" s="49"/>
      <c r="AD189" s="49"/>
      <c r="AE189" s="49"/>
      <c r="AF189" s="49"/>
      <c r="AG189" s="55"/>
      <c r="AH189" s="55"/>
      <c r="AI189" s="55"/>
      <c r="AJ189" s="55"/>
      <c r="AK189" s="55"/>
      <c r="AL189" s="55"/>
      <c r="AM189" s="55"/>
      <c r="AN189" s="55"/>
      <c r="AO189" s="55"/>
      <c r="AP189" s="55"/>
      <c r="AQ189" s="55"/>
      <c r="AR189" s="55"/>
      <c r="AS189" s="55"/>
      <c r="AT189" s="54">
        <f t="shared" si="6"/>
        <v>0</v>
      </c>
      <c r="AU189" s="54"/>
      <c r="AV189" s="54"/>
      <c r="AW189" s="54"/>
      <c r="AX189" s="54"/>
      <c r="AY189" s="54">
        <f>MATCH(AT189,標準報酬等級表!$F$8:$F$57,1)</f>
        <v>1</v>
      </c>
      <c r="AZ189" s="54"/>
      <c r="BA189" s="54"/>
      <c r="BB189" s="54">
        <f>LOOKUP(AY189,標準報酬等級表!$A$8:$A$57,標準報酬等級表!$D$8:$D$57)</f>
        <v>58</v>
      </c>
      <c r="BC189" s="54"/>
      <c r="BD189" s="54"/>
      <c r="BE189" s="54">
        <f t="shared" si="7"/>
        <v>1</v>
      </c>
      <c r="BF189" s="54"/>
      <c r="BG189" s="54"/>
      <c r="BH189" s="54">
        <f>LOOKUP(BE189,標準報酬等級表!$B$11:$B$42,標準報酬等級表!$D$11:$D$42)</f>
        <v>88</v>
      </c>
      <c r="BI189" s="54"/>
      <c r="BJ189" s="54"/>
      <c r="BK189" s="54">
        <f t="shared" si="8"/>
        <v>1</v>
      </c>
      <c r="BL189" s="54"/>
      <c r="BM189" s="54"/>
      <c r="BN189" s="54"/>
      <c r="BO189" s="54">
        <f>LOOKUP(BK189,標準報酬等級表!$B$11:$B$42,標準報酬等級表!$D$11:$D$42)</f>
        <v>88</v>
      </c>
      <c r="BP189" s="54"/>
      <c r="BQ189" s="54"/>
      <c r="BR189" s="54"/>
      <c r="BS189" s="49"/>
      <c r="BT189" s="49"/>
      <c r="BU189" s="49"/>
      <c r="BV189" s="49"/>
      <c r="BW189" s="49"/>
      <c r="BX189" s="49"/>
      <c r="BY189" s="49"/>
      <c r="BZ189" s="49"/>
      <c r="CA189" s="49"/>
      <c r="CB189" s="49"/>
      <c r="CC189" s="55"/>
      <c r="CD189" s="55"/>
      <c r="CE189" s="55"/>
      <c r="CF189" s="55"/>
      <c r="CG189" s="55"/>
      <c r="CH189" s="55"/>
    </row>
    <row r="190" spans="2:86" ht="21.75" customHeight="1" x14ac:dyDescent="0.15">
      <c r="B190" s="55"/>
      <c r="C190" s="55"/>
      <c r="D190" s="55"/>
      <c r="E190" s="55"/>
      <c r="F190" s="55"/>
      <c r="G190" s="55"/>
      <c r="H190" s="55"/>
      <c r="I190" s="55"/>
      <c r="J190" s="55"/>
      <c r="K190" s="55"/>
      <c r="L190" s="55"/>
      <c r="M190" s="55"/>
      <c r="N190" s="55"/>
      <c r="O190" s="55"/>
      <c r="P190" s="55"/>
      <c r="Q190" s="55"/>
      <c r="R190" s="55"/>
      <c r="S190" s="55"/>
      <c r="T190" s="55"/>
      <c r="U190" s="49"/>
      <c r="V190" s="49"/>
      <c r="W190" s="49"/>
      <c r="X190" s="49"/>
      <c r="Y190" s="49"/>
      <c r="Z190" s="49"/>
      <c r="AA190" s="49"/>
      <c r="AB190" s="49"/>
      <c r="AC190" s="49"/>
      <c r="AD190" s="49"/>
      <c r="AE190" s="49"/>
      <c r="AF190" s="49"/>
      <c r="AG190" s="55"/>
      <c r="AH190" s="55"/>
      <c r="AI190" s="55"/>
      <c r="AJ190" s="55"/>
      <c r="AK190" s="55"/>
      <c r="AL190" s="55"/>
      <c r="AM190" s="55"/>
      <c r="AN190" s="55"/>
      <c r="AO190" s="55"/>
      <c r="AP190" s="55"/>
      <c r="AQ190" s="55"/>
      <c r="AR190" s="55"/>
      <c r="AS190" s="55"/>
      <c r="AT190" s="54">
        <f t="shared" si="6"/>
        <v>0</v>
      </c>
      <c r="AU190" s="54"/>
      <c r="AV190" s="54"/>
      <c r="AW190" s="54"/>
      <c r="AX190" s="54"/>
      <c r="AY190" s="54">
        <f>MATCH(AT190,標準報酬等級表!$F$8:$F$57,1)</f>
        <v>1</v>
      </c>
      <c r="AZ190" s="54"/>
      <c r="BA190" s="54"/>
      <c r="BB190" s="54">
        <f>LOOKUP(AY190,標準報酬等級表!$A$8:$A$57,標準報酬等級表!$D$8:$D$57)</f>
        <v>58</v>
      </c>
      <c r="BC190" s="54"/>
      <c r="BD190" s="54"/>
      <c r="BE190" s="54">
        <f t="shared" si="7"/>
        <v>1</v>
      </c>
      <c r="BF190" s="54"/>
      <c r="BG190" s="54"/>
      <c r="BH190" s="54">
        <f>LOOKUP(BE190,標準報酬等級表!$B$11:$B$42,標準報酬等級表!$D$11:$D$42)</f>
        <v>88</v>
      </c>
      <c r="BI190" s="54"/>
      <c r="BJ190" s="54"/>
      <c r="BK190" s="54">
        <f t="shared" si="8"/>
        <v>1</v>
      </c>
      <c r="BL190" s="54"/>
      <c r="BM190" s="54"/>
      <c r="BN190" s="54"/>
      <c r="BO190" s="54">
        <f>LOOKUP(BK190,標準報酬等級表!$B$11:$B$42,標準報酬等級表!$D$11:$D$42)</f>
        <v>88</v>
      </c>
      <c r="BP190" s="54"/>
      <c r="BQ190" s="54"/>
      <c r="BR190" s="54"/>
      <c r="BS190" s="49"/>
      <c r="BT190" s="49"/>
      <c r="BU190" s="49"/>
      <c r="BV190" s="49"/>
      <c r="BW190" s="49"/>
      <c r="BX190" s="49"/>
      <c r="BY190" s="49"/>
      <c r="BZ190" s="49"/>
      <c r="CA190" s="49"/>
      <c r="CB190" s="49"/>
      <c r="CC190" s="55"/>
      <c r="CD190" s="55"/>
      <c r="CE190" s="55"/>
      <c r="CF190" s="55"/>
      <c r="CG190" s="55"/>
      <c r="CH190" s="55"/>
    </row>
    <row r="191" spans="2:86" ht="21.75" customHeight="1" x14ac:dyDescent="0.15">
      <c r="B191" s="55"/>
      <c r="C191" s="55"/>
      <c r="D191" s="55"/>
      <c r="E191" s="55"/>
      <c r="F191" s="55"/>
      <c r="G191" s="55"/>
      <c r="H191" s="55"/>
      <c r="I191" s="55"/>
      <c r="J191" s="55"/>
      <c r="K191" s="55"/>
      <c r="L191" s="55"/>
      <c r="M191" s="55"/>
      <c r="N191" s="55"/>
      <c r="O191" s="55"/>
      <c r="P191" s="55"/>
      <c r="Q191" s="55"/>
      <c r="R191" s="55"/>
      <c r="S191" s="55"/>
      <c r="T191" s="55"/>
      <c r="U191" s="49"/>
      <c r="V191" s="49"/>
      <c r="W191" s="49"/>
      <c r="X191" s="49"/>
      <c r="Y191" s="49"/>
      <c r="Z191" s="49"/>
      <c r="AA191" s="49"/>
      <c r="AB191" s="49"/>
      <c r="AC191" s="49"/>
      <c r="AD191" s="49"/>
      <c r="AE191" s="49"/>
      <c r="AF191" s="49"/>
      <c r="AG191" s="55"/>
      <c r="AH191" s="55"/>
      <c r="AI191" s="55"/>
      <c r="AJ191" s="55"/>
      <c r="AK191" s="55"/>
      <c r="AL191" s="55"/>
      <c r="AM191" s="55"/>
      <c r="AN191" s="55"/>
      <c r="AO191" s="55"/>
      <c r="AP191" s="55"/>
      <c r="AQ191" s="55"/>
      <c r="AR191" s="55"/>
      <c r="AS191" s="55"/>
      <c r="AT191" s="54">
        <f t="shared" si="6"/>
        <v>0</v>
      </c>
      <c r="AU191" s="54"/>
      <c r="AV191" s="54"/>
      <c r="AW191" s="54"/>
      <c r="AX191" s="54"/>
      <c r="AY191" s="54">
        <f>MATCH(AT191,標準報酬等級表!$F$8:$F$57,1)</f>
        <v>1</v>
      </c>
      <c r="AZ191" s="54"/>
      <c r="BA191" s="54"/>
      <c r="BB191" s="54">
        <f>LOOKUP(AY191,標準報酬等級表!$A$8:$A$57,標準報酬等級表!$D$8:$D$57)</f>
        <v>58</v>
      </c>
      <c r="BC191" s="54"/>
      <c r="BD191" s="54"/>
      <c r="BE191" s="54">
        <f t="shared" si="7"/>
        <v>1</v>
      </c>
      <c r="BF191" s="54"/>
      <c r="BG191" s="54"/>
      <c r="BH191" s="54">
        <f>LOOKUP(BE191,標準報酬等級表!$B$11:$B$42,標準報酬等級表!$D$11:$D$42)</f>
        <v>88</v>
      </c>
      <c r="BI191" s="54"/>
      <c r="BJ191" s="54"/>
      <c r="BK191" s="54">
        <f t="shared" si="8"/>
        <v>1</v>
      </c>
      <c r="BL191" s="54"/>
      <c r="BM191" s="54"/>
      <c r="BN191" s="54"/>
      <c r="BO191" s="54">
        <f>LOOKUP(BK191,標準報酬等級表!$B$11:$B$42,標準報酬等級表!$D$11:$D$42)</f>
        <v>88</v>
      </c>
      <c r="BP191" s="54"/>
      <c r="BQ191" s="54"/>
      <c r="BR191" s="54"/>
      <c r="BS191" s="49"/>
      <c r="BT191" s="49"/>
      <c r="BU191" s="49"/>
      <c r="BV191" s="49"/>
      <c r="BW191" s="49"/>
      <c r="BX191" s="49"/>
      <c r="BY191" s="49"/>
      <c r="BZ191" s="49"/>
      <c r="CA191" s="49"/>
      <c r="CB191" s="49"/>
      <c r="CC191" s="55"/>
      <c r="CD191" s="55"/>
      <c r="CE191" s="55"/>
      <c r="CF191" s="55"/>
      <c r="CG191" s="55"/>
      <c r="CH191" s="55"/>
    </row>
    <row r="192" spans="2:86" ht="21.75" customHeight="1" x14ac:dyDescent="0.15">
      <c r="B192" s="55"/>
      <c r="C192" s="55"/>
      <c r="D192" s="55"/>
      <c r="E192" s="55"/>
      <c r="F192" s="55"/>
      <c r="G192" s="55"/>
      <c r="H192" s="55"/>
      <c r="I192" s="55"/>
      <c r="J192" s="55"/>
      <c r="K192" s="55"/>
      <c r="L192" s="55"/>
      <c r="M192" s="55"/>
      <c r="N192" s="55"/>
      <c r="O192" s="55"/>
      <c r="P192" s="55"/>
      <c r="Q192" s="55"/>
      <c r="R192" s="55"/>
      <c r="S192" s="55"/>
      <c r="T192" s="55"/>
      <c r="U192" s="49"/>
      <c r="V192" s="49"/>
      <c r="W192" s="49"/>
      <c r="X192" s="49"/>
      <c r="Y192" s="49"/>
      <c r="Z192" s="49"/>
      <c r="AA192" s="49"/>
      <c r="AB192" s="49"/>
      <c r="AC192" s="49"/>
      <c r="AD192" s="49"/>
      <c r="AE192" s="49"/>
      <c r="AF192" s="49"/>
      <c r="AG192" s="55"/>
      <c r="AH192" s="55"/>
      <c r="AI192" s="55"/>
      <c r="AJ192" s="55"/>
      <c r="AK192" s="55"/>
      <c r="AL192" s="55"/>
      <c r="AM192" s="55"/>
      <c r="AN192" s="55"/>
      <c r="AO192" s="55"/>
      <c r="AP192" s="55"/>
      <c r="AQ192" s="55"/>
      <c r="AR192" s="55"/>
      <c r="AS192" s="55"/>
      <c r="AT192" s="54">
        <f t="shared" si="6"/>
        <v>0</v>
      </c>
      <c r="AU192" s="54"/>
      <c r="AV192" s="54"/>
      <c r="AW192" s="54"/>
      <c r="AX192" s="54"/>
      <c r="AY192" s="54">
        <f>MATCH(AT192,標準報酬等級表!$F$8:$F$57,1)</f>
        <v>1</v>
      </c>
      <c r="AZ192" s="54"/>
      <c r="BA192" s="54"/>
      <c r="BB192" s="54">
        <f>LOOKUP(AY192,標準報酬等級表!$A$8:$A$57,標準報酬等級表!$D$8:$D$57)</f>
        <v>58</v>
      </c>
      <c r="BC192" s="54"/>
      <c r="BD192" s="54"/>
      <c r="BE192" s="54">
        <f t="shared" si="7"/>
        <v>1</v>
      </c>
      <c r="BF192" s="54"/>
      <c r="BG192" s="54"/>
      <c r="BH192" s="54">
        <f>LOOKUP(BE192,標準報酬等級表!$B$11:$B$42,標準報酬等級表!$D$11:$D$42)</f>
        <v>88</v>
      </c>
      <c r="BI192" s="54"/>
      <c r="BJ192" s="54"/>
      <c r="BK192" s="54">
        <f t="shared" si="8"/>
        <v>1</v>
      </c>
      <c r="BL192" s="54"/>
      <c r="BM192" s="54"/>
      <c r="BN192" s="54"/>
      <c r="BO192" s="54">
        <f>LOOKUP(BK192,標準報酬等級表!$B$11:$B$42,標準報酬等級表!$D$11:$D$42)</f>
        <v>88</v>
      </c>
      <c r="BP192" s="54"/>
      <c r="BQ192" s="54"/>
      <c r="BR192" s="54"/>
      <c r="BS192" s="49"/>
      <c r="BT192" s="49"/>
      <c r="BU192" s="49"/>
      <c r="BV192" s="49"/>
      <c r="BW192" s="49"/>
      <c r="BX192" s="49"/>
      <c r="BY192" s="49"/>
      <c r="BZ192" s="49"/>
      <c r="CA192" s="49"/>
      <c r="CB192" s="49"/>
      <c r="CC192" s="55"/>
      <c r="CD192" s="55"/>
      <c r="CE192" s="55"/>
      <c r="CF192" s="55"/>
      <c r="CG192" s="55"/>
      <c r="CH192" s="55"/>
    </row>
    <row r="193" spans="2:86" ht="21.75" customHeight="1" x14ac:dyDescent="0.15">
      <c r="B193" s="55"/>
      <c r="C193" s="55"/>
      <c r="D193" s="55"/>
      <c r="E193" s="55"/>
      <c r="F193" s="55"/>
      <c r="G193" s="55"/>
      <c r="H193" s="55"/>
      <c r="I193" s="55"/>
      <c r="J193" s="55"/>
      <c r="K193" s="55"/>
      <c r="L193" s="55"/>
      <c r="M193" s="55"/>
      <c r="N193" s="55"/>
      <c r="O193" s="55"/>
      <c r="P193" s="55"/>
      <c r="Q193" s="55"/>
      <c r="R193" s="55"/>
      <c r="S193" s="55"/>
      <c r="T193" s="55"/>
      <c r="U193" s="49"/>
      <c r="V193" s="49"/>
      <c r="W193" s="49"/>
      <c r="X193" s="49"/>
      <c r="Y193" s="49"/>
      <c r="Z193" s="49"/>
      <c r="AA193" s="49"/>
      <c r="AB193" s="49"/>
      <c r="AC193" s="49"/>
      <c r="AD193" s="49"/>
      <c r="AE193" s="49"/>
      <c r="AF193" s="49"/>
      <c r="AG193" s="55"/>
      <c r="AH193" s="55"/>
      <c r="AI193" s="55"/>
      <c r="AJ193" s="55"/>
      <c r="AK193" s="55"/>
      <c r="AL193" s="55"/>
      <c r="AM193" s="55"/>
      <c r="AN193" s="55"/>
      <c r="AO193" s="55"/>
      <c r="AP193" s="55"/>
      <c r="AQ193" s="55"/>
      <c r="AR193" s="55"/>
      <c r="AS193" s="55"/>
      <c r="AT193" s="54">
        <f t="shared" si="6"/>
        <v>0</v>
      </c>
      <c r="AU193" s="54"/>
      <c r="AV193" s="54"/>
      <c r="AW193" s="54"/>
      <c r="AX193" s="54"/>
      <c r="AY193" s="54">
        <f>MATCH(AT193,標準報酬等級表!$F$8:$F$57,1)</f>
        <v>1</v>
      </c>
      <c r="AZ193" s="54"/>
      <c r="BA193" s="54"/>
      <c r="BB193" s="54">
        <f>LOOKUP(AY193,標準報酬等級表!$A$8:$A$57,標準報酬等級表!$D$8:$D$57)</f>
        <v>58</v>
      </c>
      <c r="BC193" s="54"/>
      <c r="BD193" s="54"/>
      <c r="BE193" s="54">
        <f t="shared" si="7"/>
        <v>1</v>
      </c>
      <c r="BF193" s="54"/>
      <c r="BG193" s="54"/>
      <c r="BH193" s="54">
        <f>LOOKUP(BE193,標準報酬等級表!$B$11:$B$42,標準報酬等級表!$D$11:$D$42)</f>
        <v>88</v>
      </c>
      <c r="BI193" s="54"/>
      <c r="BJ193" s="54"/>
      <c r="BK193" s="54">
        <f t="shared" si="8"/>
        <v>1</v>
      </c>
      <c r="BL193" s="54"/>
      <c r="BM193" s="54"/>
      <c r="BN193" s="54"/>
      <c r="BO193" s="54">
        <f>LOOKUP(BK193,標準報酬等級表!$B$11:$B$42,標準報酬等級表!$D$11:$D$42)</f>
        <v>88</v>
      </c>
      <c r="BP193" s="54"/>
      <c r="BQ193" s="54"/>
      <c r="BR193" s="54"/>
      <c r="BS193" s="49"/>
      <c r="BT193" s="49"/>
      <c r="BU193" s="49"/>
      <c r="BV193" s="49"/>
      <c r="BW193" s="49"/>
      <c r="BX193" s="49"/>
      <c r="BY193" s="49"/>
      <c r="BZ193" s="49"/>
      <c r="CA193" s="49"/>
      <c r="CB193" s="49"/>
      <c r="CC193" s="55"/>
      <c r="CD193" s="55"/>
      <c r="CE193" s="55"/>
      <c r="CF193" s="55"/>
      <c r="CG193" s="55"/>
      <c r="CH193" s="55"/>
    </row>
    <row r="194" spans="2:86" ht="21.75" customHeight="1" x14ac:dyDescent="0.15">
      <c r="B194" s="55"/>
      <c r="C194" s="55"/>
      <c r="D194" s="55"/>
      <c r="E194" s="55"/>
      <c r="F194" s="55"/>
      <c r="G194" s="55"/>
      <c r="H194" s="55"/>
      <c r="I194" s="55"/>
      <c r="J194" s="55"/>
      <c r="K194" s="55"/>
      <c r="L194" s="55"/>
      <c r="M194" s="55"/>
      <c r="N194" s="55"/>
      <c r="O194" s="55"/>
      <c r="P194" s="55"/>
      <c r="Q194" s="55"/>
      <c r="R194" s="55"/>
      <c r="S194" s="55"/>
      <c r="T194" s="55"/>
      <c r="U194" s="49"/>
      <c r="V194" s="49"/>
      <c r="W194" s="49"/>
      <c r="X194" s="49"/>
      <c r="Y194" s="49"/>
      <c r="Z194" s="49"/>
      <c r="AA194" s="49"/>
      <c r="AB194" s="49"/>
      <c r="AC194" s="49"/>
      <c r="AD194" s="49"/>
      <c r="AE194" s="49"/>
      <c r="AF194" s="49"/>
      <c r="AG194" s="55"/>
      <c r="AH194" s="55"/>
      <c r="AI194" s="55"/>
      <c r="AJ194" s="55"/>
      <c r="AK194" s="55"/>
      <c r="AL194" s="55"/>
      <c r="AM194" s="55"/>
      <c r="AN194" s="55"/>
      <c r="AO194" s="55"/>
      <c r="AP194" s="55"/>
      <c r="AQ194" s="55"/>
      <c r="AR194" s="55"/>
      <c r="AS194" s="55"/>
      <c r="AT194" s="54">
        <f t="shared" si="6"/>
        <v>0</v>
      </c>
      <c r="AU194" s="54"/>
      <c r="AV194" s="54"/>
      <c r="AW194" s="54"/>
      <c r="AX194" s="54"/>
      <c r="AY194" s="54">
        <f>MATCH(AT194,標準報酬等級表!$F$8:$F$57,1)</f>
        <v>1</v>
      </c>
      <c r="AZ194" s="54"/>
      <c r="BA194" s="54"/>
      <c r="BB194" s="54">
        <f>LOOKUP(AY194,標準報酬等級表!$A$8:$A$57,標準報酬等級表!$D$8:$D$57)</f>
        <v>58</v>
      </c>
      <c r="BC194" s="54"/>
      <c r="BD194" s="54"/>
      <c r="BE194" s="54">
        <f t="shared" si="7"/>
        <v>1</v>
      </c>
      <c r="BF194" s="54"/>
      <c r="BG194" s="54"/>
      <c r="BH194" s="54">
        <f>LOOKUP(BE194,標準報酬等級表!$B$11:$B$42,標準報酬等級表!$D$11:$D$42)</f>
        <v>88</v>
      </c>
      <c r="BI194" s="54"/>
      <c r="BJ194" s="54"/>
      <c r="BK194" s="54">
        <f t="shared" si="8"/>
        <v>1</v>
      </c>
      <c r="BL194" s="54"/>
      <c r="BM194" s="54"/>
      <c r="BN194" s="54"/>
      <c r="BO194" s="54">
        <f>LOOKUP(BK194,標準報酬等級表!$B$11:$B$42,標準報酬等級表!$D$11:$D$42)</f>
        <v>88</v>
      </c>
      <c r="BP194" s="54"/>
      <c r="BQ194" s="54"/>
      <c r="BR194" s="54"/>
      <c r="BS194" s="49"/>
      <c r="BT194" s="49"/>
      <c r="BU194" s="49"/>
      <c r="BV194" s="49"/>
      <c r="BW194" s="49"/>
      <c r="BX194" s="49"/>
      <c r="BY194" s="49"/>
      <c r="BZ194" s="49"/>
      <c r="CA194" s="49"/>
      <c r="CB194" s="49"/>
      <c r="CC194" s="55"/>
      <c r="CD194" s="55"/>
      <c r="CE194" s="55"/>
      <c r="CF194" s="55"/>
      <c r="CG194" s="55"/>
      <c r="CH194" s="55"/>
    </row>
    <row r="195" spans="2:86" ht="21.75" customHeight="1" x14ac:dyDescent="0.15">
      <c r="B195" s="55"/>
      <c r="C195" s="55"/>
      <c r="D195" s="55"/>
      <c r="E195" s="55"/>
      <c r="F195" s="55"/>
      <c r="G195" s="55"/>
      <c r="H195" s="55"/>
      <c r="I195" s="55"/>
      <c r="J195" s="55"/>
      <c r="K195" s="55"/>
      <c r="L195" s="55"/>
      <c r="M195" s="55"/>
      <c r="N195" s="55"/>
      <c r="O195" s="55"/>
      <c r="P195" s="55"/>
      <c r="Q195" s="55"/>
      <c r="R195" s="55"/>
      <c r="S195" s="55"/>
      <c r="T195" s="55"/>
      <c r="U195" s="49"/>
      <c r="V195" s="49"/>
      <c r="W195" s="49"/>
      <c r="X195" s="49"/>
      <c r="Y195" s="49"/>
      <c r="Z195" s="49"/>
      <c r="AA195" s="49"/>
      <c r="AB195" s="49"/>
      <c r="AC195" s="49"/>
      <c r="AD195" s="49"/>
      <c r="AE195" s="49"/>
      <c r="AF195" s="49"/>
      <c r="AG195" s="55"/>
      <c r="AH195" s="55"/>
      <c r="AI195" s="55"/>
      <c r="AJ195" s="55"/>
      <c r="AK195" s="55"/>
      <c r="AL195" s="55"/>
      <c r="AM195" s="55"/>
      <c r="AN195" s="55"/>
      <c r="AO195" s="55"/>
      <c r="AP195" s="55"/>
      <c r="AQ195" s="55"/>
      <c r="AR195" s="55"/>
      <c r="AS195" s="55"/>
      <c r="AT195" s="54">
        <f t="shared" si="6"/>
        <v>0</v>
      </c>
      <c r="AU195" s="54"/>
      <c r="AV195" s="54"/>
      <c r="AW195" s="54"/>
      <c r="AX195" s="54"/>
      <c r="AY195" s="54">
        <f>MATCH(AT195,標準報酬等級表!$F$8:$F$57,1)</f>
        <v>1</v>
      </c>
      <c r="AZ195" s="54"/>
      <c r="BA195" s="54"/>
      <c r="BB195" s="54">
        <f>LOOKUP(AY195,標準報酬等級表!$A$8:$A$57,標準報酬等級表!$D$8:$D$57)</f>
        <v>58</v>
      </c>
      <c r="BC195" s="54"/>
      <c r="BD195" s="54"/>
      <c r="BE195" s="54">
        <f t="shared" si="7"/>
        <v>1</v>
      </c>
      <c r="BF195" s="54"/>
      <c r="BG195" s="54"/>
      <c r="BH195" s="54">
        <f>LOOKUP(BE195,標準報酬等級表!$B$11:$B$42,標準報酬等級表!$D$11:$D$42)</f>
        <v>88</v>
      </c>
      <c r="BI195" s="54"/>
      <c r="BJ195" s="54"/>
      <c r="BK195" s="54">
        <f t="shared" si="8"/>
        <v>1</v>
      </c>
      <c r="BL195" s="54"/>
      <c r="BM195" s="54"/>
      <c r="BN195" s="54"/>
      <c r="BO195" s="54">
        <f>LOOKUP(BK195,標準報酬等級表!$B$11:$B$42,標準報酬等級表!$D$11:$D$42)</f>
        <v>88</v>
      </c>
      <c r="BP195" s="54"/>
      <c r="BQ195" s="54"/>
      <c r="BR195" s="54"/>
      <c r="BS195" s="49"/>
      <c r="BT195" s="49"/>
      <c r="BU195" s="49"/>
      <c r="BV195" s="49"/>
      <c r="BW195" s="49"/>
      <c r="BX195" s="49"/>
      <c r="BY195" s="49"/>
      <c r="BZ195" s="49"/>
      <c r="CA195" s="49"/>
      <c r="CB195" s="49"/>
      <c r="CC195" s="55"/>
      <c r="CD195" s="55"/>
      <c r="CE195" s="55"/>
      <c r="CF195" s="55"/>
      <c r="CG195" s="55"/>
      <c r="CH195" s="55"/>
    </row>
    <row r="196" spans="2:86" ht="21.75" customHeight="1" x14ac:dyDescent="0.15">
      <c r="B196" s="55"/>
      <c r="C196" s="55"/>
      <c r="D196" s="55"/>
      <c r="E196" s="55"/>
      <c r="F196" s="55"/>
      <c r="G196" s="55"/>
      <c r="H196" s="55"/>
      <c r="I196" s="55"/>
      <c r="J196" s="55"/>
      <c r="K196" s="55"/>
      <c r="L196" s="55"/>
      <c r="M196" s="55"/>
      <c r="N196" s="55"/>
      <c r="O196" s="55"/>
      <c r="P196" s="55"/>
      <c r="Q196" s="55"/>
      <c r="R196" s="55"/>
      <c r="S196" s="55"/>
      <c r="T196" s="55"/>
      <c r="U196" s="49"/>
      <c r="V196" s="49"/>
      <c r="W196" s="49"/>
      <c r="X196" s="49"/>
      <c r="Y196" s="49"/>
      <c r="Z196" s="49"/>
      <c r="AA196" s="49"/>
      <c r="AB196" s="49"/>
      <c r="AC196" s="49"/>
      <c r="AD196" s="49"/>
      <c r="AE196" s="49"/>
      <c r="AF196" s="49"/>
      <c r="AG196" s="55"/>
      <c r="AH196" s="55"/>
      <c r="AI196" s="55"/>
      <c r="AJ196" s="55"/>
      <c r="AK196" s="55"/>
      <c r="AL196" s="55"/>
      <c r="AM196" s="55"/>
      <c r="AN196" s="55"/>
      <c r="AO196" s="55"/>
      <c r="AP196" s="55"/>
      <c r="AQ196" s="55"/>
      <c r="AR196" s="55"/>
      <c r="AS196" s="55"/>
      <c r="AT196" s="54">
        <f t="shared" si="6"/>
        <v>0</v>
      </c>
      <c r="AU196" s="54"/>
      <c r="AV196" s="54"/>
      <c r="AW196" s="54"/>
      <c r="AX196" s="54"/>
      <c r="AY196" s="54">
        <f>MATCH(AT196,標準報酬等級表!$F$8:$F$57,1)</f>
        <v>1</v>
      </c>
      <c r="AZ196" s="54"/>
      <c r="BA196" s="54"/>
      <c r="BB196" s="54">
        <f>LOOKUP(AY196,標準報酬等級表!$A$8:$A$57,標準報酬等級表!$D$8:$D$57)</f>
        <v>58</v>
      </c>
      <c r="BC196" s="54"/>
      <c r="BD196" s="54"/>
      <c r="BE196" s="54">
        <f t="shared" si="7"/>
        <v>1</v>
      </c>
      <c r="BF196" s="54"/>
      <c r="BG196" s="54"/>
      <c r="BH196" s="54">
        <f>LOOKUP(BE196,標準報酬等級表!$B$11:$B$42,標準報酬等級表!$D$11:$D$42)</f>
        <v>88</v>
      </c>
      <c r="BI196" s="54"/>
      <c r="BJ196" s="54"/>
      <c r="BK196" s="54">
        <f t="shared" si="8"/>
        <v>1</v>
      </c>
      <c r="BL196" s="54"/>
      <c r="BM196" s="54"/>
      <c r="BN196" s="54"/>
      <c r="BO196" s="54">
        <f>LOOKUP(BK196,標準報酬等級表!$B$11:$B$42,標準報酬等級表!$D$11:$D$42)</f>
        <v>88</v>
      </c>
      <c r="BP196" s="54"/>
      <c r="BQ196" s="54"/>
      <c r="BR196" s="54"/>
      <c r="BS196" s="49"/>
      <c r="BT196" s="49"/>
      <c r="BU196" s="49"/>
      <c r="BV196" s="49"/>
      <c r="BW196" s="49"/>
      <c r="BX196" s="49"/>
      <c r="BY196" s="49"/>
      <c r="BZ196" s="49"/>
      <c r="CA196" s="49"/>
      <c r="CB196" s="49"/>
      <c r="CC196" s="55"/>
      <c r="CD196" s="55"/>
      <c r="CE196" s="55"/>
      <c r="CF196" s="55"/>
      <c r="CG196" s="55"/>
      <c r="CH196" s="55"/>
    </row>
    <row r="197" spans="2:86" ht="21.75" customHeight="1" x14ac:dyDescent="0.15">
      <c r="B197" s="55"/>
      <c r="C197" s="55"/>
      <c r="D197" s="55"/>
      <c r="E197" s="55"/>
      <c r="F197" s="55"/>
      <c r="G197" s="55"/>
      <c r="H197" s="55"/>
      <c r="I197" s="55"/>
      <c r="J197" s="55"/>
      <c r="K197" s="55"/>
      <c r="L197" s="55"/>
      <c r="M197" s="55"/>
      <c r="N197" s="55"/>
      <c r="O197" s="55"/>
      <c r="P197" s="55"/>
      <c r="Q197" s="55"/>
      <c r="R197" s="55"/>
      <c r="S197" s="55"/>
      <c r="T197" s="55"/>
      <c r="U197" s="49"/>
      <c r="V197" s="49"/>
      <c r="W197" s="49"/>
      <c r="X197" s="49"/>
      <c r="Y197" s="49"/>
      <c r="Z197" s="49"/>
      <c r="AA197" s="49"/>
      <c r="AB197" s="49"/>
      <c r="AC197" s="49"/>
      <c r="AD197" s="49"/>
      <c r="AE197" s="49"/>
      <c r="AF197" s="49"/>
      <c r="AG197" s="55"/>
      <c r="AH197" s="55"/>
      <c r="AI197" s="55"/>
      <c r="AJ197" s="55"/>
      <c r="AK197" s="55"/>
      <c r="AL197" s="55"/>
      <c r="AM197" s="55"/>
      <c r="AN197" s="55"/>
      <c r="AO197" s="55"/>
      <c r="AP197" s="55"/>
      <c r="AQ197" s="55"/>
      <c r="AR197" s="55"/>
      <c r="AS197" s="55"/>
      <c r="AT197" s="54">
        <f t="shared" si="6"/>
        <v>0</v>
      </c>
      <c r="AU197" s="54"/>
      <c r="AV197" s="54"/>
      <c r="AW197" s="54"/>
      <c r="AX197" s="54"/>
      <c r="AY197" s="54">
        <f>MATCH(AT197,標準報酬等級表!$F$8:$F$57,1)</f>
        <v>1</v>
      </c>
      <c r="AZ197" s="54"/>
      <c r="BA197" s="54"/>
      <c r="BB197" s="54">
        <f>LOOKUP(AY197,標準報酬等級表!$A$8:$A$57,標準報酬等級表!$D$8:$D$57)</f>
        <v>58</v>
      </c>
      <c r="BC197" s="54"/>
      <c r="BD197" s="54"/>
      <c r="BE197" s="54">
        <f t="shared" si="7"/>
        <v>1</v>
      </c>
      <c r="BF197" s="54"/>
      <c r="BG197" s="54"/>
      <c r="BH197" s="54">
        <f>LOOKUP(BE197,標準報酬等級表!$B$11:$B$42,標準報酬等級表!$D$11:$D$42)</f>
        <v>88</v>
      </c>
      <c r="BI197" s="54"/>
      <c r="BJ197" s="54"/>
      <c r="BK197" s="54">
        <f t="shared" si="8"/>
        <v>1</v>
      </c>
      <c r="BL197" s="54"/>
      <c r="BM197" s="54"/>
      <c r="BN197" s="54"/>
      <c r="BO197" s="54">
        <f>LOOKUP(BK197,標準報酬等級表!$B$11:$B$42,標準報酬等級表!$D$11:$D$42)</f>
        <v>88</v>
      </c>
      <c r="BP197" s="54"/>
      <c r="BQ197" s="54"/>
      <c r="BR197" s="54"/>
      <c r="BS197" s="49"/>
      <c r="BT197" s="49"/>
      <c r="BU197" s="49"/>
      <c r="BV197" s="49"/>
      <c r="BW197" s="49"/>
      <c r="BX197" s="49"/>
      <c r="BY197" s="49"/>
      <c r="BZ197" s="49"/>
      <c r="CA197" s="49"/>
      <c r="CB197" s="49"/>
      <c r="CC197" s="55"/>
      <c r="CD197" s="55"/>
      <c r="CE197" s="55"/>
      <c r="CF197" s="55"/>
      <c r="CG197" s="55"/>
      <c r="CH197" s="55"/>
    </row>
    <row r="198" spans="2:86" ht="21.75" customHeight="1" x14ac:dyDescent="0.15">
      <c r="B198" s="55"/>
      <c r="C198" s="55"/>
      <c r="D198" s="55"/>
      <c r="E198" s="55"/>
      <c r="F198" s="55"/>
      <c r="G198" s="55"/>
      <c r="H198" s="55"/>
      <c r="I198" s="55"/>
      <c r="J198" s="55"/>
      <c r="K198" s="55"/>
      <c r="L198" s="55"/>
      <c r="M198" s="55"/>
      <c r="N198" s="55"/>
      <c r="O198" s="55"/>
      <c r="P198" s="55"/>
      <c r="Q198" s="55"/>
      <c r="R198" s="55"/>
      <c r="S198" s="55"/>
      <c r="T198" s="55"/>
      <c r="U198" s="49"/>
      <c r="V198" s="49"/>
      <c r="W198" s="49"/>
      <c r="X198" s="49"/>
      <c r="Y198" s="49"/>
      <c r="Z198" s="49"/>
      <c r="AA198" s="49"/>
      <c r="AB198" s="49"/>
      <c r="AC198" s="49"/>
      <c r="AD198" s="49"/>
      <c r="AE198" s="49"/>
      <c r="AF198" s="49"/>
      <c r="AG198" s="55"/>
      <c r="AH198" s="55"/>
      <c r="AI198" s="55"/>
      <c r="AJ198" s="55"/>
      <c r="AK198" s="55"/>
      <c r="AL198" s="55"/>
      <c r="AM198" s="55"/>
      <c r="AN198" s="55"/>
      <c r="AO198" s="55"/>
      <c r="AP198" s="55"/>
      <c r="AQ198" s="55"/>
      <c r="AR198" s="55"/>
      <c r="AS198" s="55"/>
      <c r="AT198" s="54">
        <f t="shared" si="6"/>
        <v>0</v>
      </c>
      <c r="AU198" s="54"/>
      <c r="AV198" s="54"/>
      <c r="AW198" s="54"/>
      <c r="AX198" s="54"/>
      <c r="AY198" s="54">
        <f>MATCH(AT198,標準報酬等級表!$F$8:$F$57,1)</f>
        <v>1</v>
      </c>
      <c r="AZ198" s="54"/>
      <c r="BA198" s="54"/>
      <c r="BB198" s="54">
        <f>LOOKUP(AY198,標準報酬等級表!$A$8:$A$57,標準報酬等級表!$D$8:$D$57)</f>
        <v>58</v>
      </c>
      <c r="BC198" s="54"/>
      <c r="BD198" s="54"/>
      <c r="BE198" s="54">
        <f t="shared" si="7"/>
        <v>1</v>
      </c>
      <c r="BF198" s="54"/>
      <c r="BG198" s="54"/>
      <c r="BH198" s="54">
        <f>LOOKUP(BE198,標準報酬等級表!$B$11:$B$42,標準報酬等級表!$D$11:$D$42)</f>
        <v>88</v>
      </c>
      <c r="BI198" s="54"/>
      <c r="BJ198" s="54"/>
      <c r="BK198" s="54">
        <f t="shared" si="8"/>
        <v>1</v>
      </c>
      <c r="BL198" s="54"/>
      <c r="BM198" s="54"/>
      <c r="BN198" s="54"/>
      <c r="BO198" s="54">
        <f>LOOKUP(BK198,標準報酬等級表!$B$11:$B$42,標準報酬等級表!$D$11:$D$42)</f>
        <v>88</v>
      </c>
      <c r="BP198" s="54"/>
      <c r="BQ198" s="54"/>
      <c r="BR198" s="54"/>
      <c r="BS198" s="49"/>
      <c r="BT198" s="49"/>
      <c r="BU198" s="49"/>
      <c r="BV198" s="49"/>
      <c r="BW198" s="49"/>
      <c r="BX198" s="49"/>
      <c r="BY198" s="49"/>
      <c r="BZ198" s="49"/>
      <c r="CA198" s="49"/>
      <c r="CB198" s="49"/>
      <c r="CC198" s="55"/>
      <c r="CD198" s="55"/>
      <c r="CE198" s="55"/>
      <c r="CF198" s="55"/>
      <c r="CG198" s="55"/>
      <c r="CH198" s="55"/>
    </row>
    <row r="199" spans="2:86" ht="21.75" customHeight="1" x14ac:dyDescent="0.15">
      <c r="B199" s="55"/>
      <c r="C199" s="55"/>
      <c r="D199" s="55"/>
      <c r="E199" s="55"/>
      <c r="F199" s="55"/>
      <c r="G199" s="55"/>
      <c r="H199" s="55"/>
      <c r="I199" s="55"/>
      <c r="J199" s="55"/>
      <c r="K199" s="55"/>
      <c r="L199" s="55"/>
      <c r="M199" s="55"/>
      <c r="N199" s="55"/>
      <c r="O199" s="55"/>
      <c r="P199" s="55"/>
      <c r="Q199" s="55"/>
      <c r="R199" s="55"/>
      <c r="S199" s="55"/>
      <c r="T199" s="55"/>
      <c r="U199" s="49"/>
      <c r="V199" s="49"/>
      <c r="W199" s="49"/>
      <c r="X199" s="49"/>
      <c r="Y199" s="49"/>
      <c r="Z199" s="49"/>
      <c r="AA199" s="49"/>
      <c r="AB199" s="49"/>
      <c r="AC199" s="49"/>
      <c r="AD199" s="49"/>
      <c r="AE199" s="49"/>
      <c r="AF199" s="49"/>
      <c r="AG199" s="55"/>
      <c r="AH199" s="55"/>
      <c r="AI199" s="55"/>
      <c r="AJ199" s="55"/>
      <c r="AK199" s="55"/>
      <c r="AL199" s="55"/>
      <c r="AM199" s="55"/>
      <c r="AN199" s="55"/>
      <c r="AO199" s="55"/>
      <c r="AP199" s="55"/>
      <c r="AQ199" s="55"/>
      <c r="AR199" s="55"/>
      <c r="AS199" s="55"/>
      <c r="AT199" s="54">
        <f t="shared" si="6"/>
        <v>0</v>
      </c>
      <c r="AU199" s="54"/>
      <c r="AV199" s="54"/>
      <c r="AW199" s="54"/>
      <c r="AX199" s="54"/>
      <c r="AY199" s="54">
        <f>MATCH(AT199,標準報酬等級表!$F$8:$F$57,1)</f>
        <v>1</v>
      </c>
      <c r="AZ199" s="54"/>
      <c r="BA199" s="54"/>
      <c r="BB199" s="54">
        <f>LOOKUP(AY199,標準報酬等級表!$A$8:$A$57,標準報酬等級表!$D$8:$D$57)</f>
        <v>58</v>
      </c>
      <c r="BC199" s="54"/>
      <c r="BD199" s="54"/>
      <c r="BE199" s="54">
        <f t="shared" si="7"/>
        <v>1</v>
      </c>
      <c r="BF199" s="54"/>
      <c r="BG199" s="54"/>
      <c r="BH199" s="54">
        <f>LOOKUP(BE199,標準報酬等級表!$B$11:$B$42,標準報酬等級表!$D$11:$D$42)</f>
        <v>88</v>
      </c>
      <c r="BI199" s="54"/>
      <c r="BJ199" s="54"/>
      <c r="BK199" s="54">
        <f t="shared" si="8"/>
        <v>1</v>
      </c>
      <c r="BL199" s="54"/>
      <c r="BM199" s="54"/>
      <c r="BN199" s="54"/>
      <c r="BO199" s="54">
        <f>LOOKUP(BK199,標準報酬等級表!$B$11:$B$42,標準報酬等級表!$D$11:$D$42)</f>
        <v>88</v>
      </c>
      <c r="BP199" s="54"/>
      <c r="BQ199" s="54"/>
      <c r="BR199" s="54"/>
      <c r="BS199" s="49"/>
      <c r="BT199" s="49"/>
      <c r="BU199" s="49"/>
      <c r="BV199" s="49"/>
      <c r="BW199" s="49"/>
      <c r="BX199" s="49"/>
      <c r="BY199" s="49"/>
      <c r="BZ199" s="49"/>
      <c r="CA199" s="49"/>
      <c r="CB199" s="49"/>
      <c r="CC199" s="55"/>
      <c r="CD199" s="55"/>
      <c r="CE199" s="55"/>
      <c r="CF199" s="55"/>
      <c r="CG199" s="55"/>
      <c r="CH199" s="55"/>
    </row>
    <row r="200" spans="2:86" ht="21.75" customHeight="1" x14ac:dyDescent="0.15">
      <c r="B200" s="55"/>
      <c r="C200" s="55"/>
      <c r="D200" s="55"/>
      <c r="E200" s="55"/>
      <c r="F200" s="55"/>
      <c r="G200" s="55"/>
      <c r="H200" s="55"/>
      <c r="I200" s="55"/>
      <c r="J200" s="55"/>
      <c r="K200" s="55"/>
      <c r="L200" s="55"/>
      <c r="M200" s="55"/>
      <c r="N200" s="55"/>
      <c r="O200" s="55"/>
      <c r="P200" s="55"/>
      <c r="Q200" s="55"/>
      <c r="R200" s="55"/>
      <c r="S200" s="55"/>
      <c r="T200" s="55"/>
      <c r="U200" s="49"/>
      <c r="V200" s="49"/>
      <c r="W200" s="49"/>
      <c r="X200" s="49"/>
      <c r="Y200" s="49"/>
      <c r="Z200" s="49"/>
      <c r="AA200" s="49"/>
      <c r="AB200" s="49"/>
      <c r="AC200" s="49"/>
      <c r="AD200" s="49"/>
      <c r="AE200" s="49"/>
      <c r="AF200" s="49"/>
      <c r="AG200" s="55"/>
      <c r="AH200" s="55"/>
      <c r="AI200" s="55"/>
      <c r="AJ200" s="55"/>
      <c r="AK200" s="55"/>
      <c r="AL200" s="55"/>
      <c r="AM200" s="55"/>
      <c r="AN200" s="55"/>
      <c r="AO200" s="55"/>
      <c r="AP200" s="55"/>
      <c r="AQ200" s="55"/>
      <c r="AR200" s="55"/>
      <c r="AS200" s="55"/>
      <c r="AT200" s="54">
        <f t="shared" si="6"/>
        <v>0</v>
      </c>
      <c r="AU200" s="54"/>
      <c r="AV200" s="54"/>
      <c r="AW200" s="54"/>
      <c r="AX200" s="54"/>
      <c r="AY200" s="54">
        <f>MATCH(AT200,標準報酬等級表!$F$8:$F$57,1)</f>
        <v>1</v>
      </c>
      <c r="AZ200" s="54"/>
      <c r="BA200" s="54"/>
      <c r="BB200" s="54">
        <f>LOOKUP(AY200,標準報酬等級表!$A$8:$A$57,標準報酬等級表!$D$8:$D$57)</f>
        <v>58</v>
      </c>
      <c r="BC200" s="54"/>
      <c r="BD200" s="54"/>
      <c r="BE200" s="54">
        <f t="shared" si="7"/>
        <v>1</v>
      </c>
      <c r="BF200" s="54"/>
      <c r="BG200" s="54"/>
      <c r="BH200" s="54">
        <f>LOOKUP(BE200,標準報酬等級表!$B$11:$B$42,標準報酬等級表!$D$11:$D$42)</f>
        <v>88</v>
      </c>
      <c r="BI200" s="54"/>
      <c r="BJ200" s="54"/>
      <c r="BK200" s="54">
        <f t="shared" si="8"/>
        <v>1</v>
      </c>
      <c r="BL200" s="54"/>
      <c r="BM200" s="54"/>
      <c r="BN200" s="54"/>
      <c r="BO200" s="54">
        <f>LOOKUP(BK200,標準報酬等級表!$B$11:$B$42,標準報酬等級表!$D$11:$D$42)</f>
        <v>88</v>
      </c>
      <c r="BP200" s="54"/>
      <c r="BQ200" s="54"/>
      <c r="BR200" s="54"/>
      <c r="BS200" s="49"/>
      <c r="BT200" s="49"/>
      <c r="BU200" s="49"/>
      <c r="BV200" s="49"/>
      <c r="BW200" s="49"/>
      <c r="BX200" s="49"/>
      <c r="BY200" s="49"/>
      <c r="BZ200" s="49"/>
      <c r="CA200" s="49"/>
      <c r="CB200" s="49"/>
      <c r="CC200" s="55"/>
      <c r="CD200" s="55"/>
      <c r="CE200" s="55"/>
      <c r="CF200" s="55"/>
      <c r="CG200" s="55"/>
      <c r="CH200" s="55"/>
    </row>
    <row r="201" spans="2:86" ht="21.75" customHeight="1" x14ac:dyDescent="0.15">
      <c r="B201" s="55"/>
      <c r="C201" s="55"/>
      <c r="D201" s="55"/>
      <c r="E201" s="55"/>
      <c r="F201" s="55"/>
      <c r="G201" s="55"/>
      <c r="H201" s="55"/>
      <c r="I201" s="55"/>
      <c r="J201" s="55"/>
      <c r="K201" s="55"/>
      <c r="L201" s="55"/>
      <c r="M201" s="55"/>
      <c r="N201" s="55"/>
      <c r="O201" s="55"/>
      <c r="P201" s="55"/>
      <c r="Q201" s="55"/>
      <c r="R201" s="55"/>
      <c r="S201" s="55"/>
      <c r="T201" s="55"/>
      <c r="U201" s="49"/>
      <c r="V201" s="49"/>
      <c r="W201" s="49"/>
      <c r="X201" s="49"/>
      <c r="Y201" s="49"/>
      <c r="Z201" s="49"/>
      <c r="AA201" s="49"/>
      <c r="AB201" s="49"/>
      <c r="AC201" s="49"/>
      <c r="AD201" s="49"/>
      <c r="AE201" s="49"/>
      <c r="AF201" s="49"/>
      <c r="AG201" s="55"/>
      <c r="AH201" s="55"/>
      <c r="AI201" s="55"/>
      <c r="AJ201" s="55"/>
      <c r="AK201" s="55"/>
      <c r="AL201" s="55"/>
      <c r="AM201" s="55"/>
      <c r="AN201" s="55"/>
      <c r="AO201" s="55"/>
      <c r="AP201" s="55"/>
      <c r="AQ201" s="55"/>
      <c r="AR201" s="55"/>
      <c r="AS201" s="55"/>
      <c r="AT201" s="54">
        <f t="shared" si="6"/>
        <v>0</v>
      </c>
      <c r="AU201" s="54"/>
      <c r="AV201" s="54"/>
      <c r="AW201" s="54"/>
      <c r="AX201" s="54"/>
      <c r="AY201" s="54">
        <f>MATCH(AT201,標準報酬等級表!$F$8:$F$57,1)</f>
        <v>1</v>
      </c>
      <c r="AZ201" s="54"/>
      <c r="BA201" s="54"/>
      <c r="BB201" s="54">
        <f>LOOKUP(AY201,標準報酬等級表!$A$8:$A$57,標準報酬等級表!$D$8:$D$57)</f>
        <v>58</v>
      </c>
      <c r="BC201" s="54"/>
      <c r="BD201" s="54"/>
      <c r="BE201" s="54">
        <f t="shared" si="7"/>
        <v>1</v>
      </c>
      <c r="BF201" s="54"/>
      <c r="BG201" s="54"/>
      <c r="BH201" s="54">
        <f>LOOKUP(BE201,標準報酬等級表!$B$11:$B$42,標準報酬等級表!$D$11:$D$42)</f>
        <v>88</v>
      </c>
      <c r="BI201" s="54"/>
      <c r="BJ201" s="54"/>
      <c r="BK201" s="54">
        <f t="shared" si="8"/>
        <v>1</v>
      </c>
      <c r="BL201" s="54"/>
      <c r="BM201" s="54"/>
      <c r="BN201" s="54"/>
      <c r="BO201" s="54">
        <f>LOOKUP(BK201,標準報酬等級表!$B$11:$B$42,標準報酬等級表!$D$11:$D$42)</f>
        <v>88</v>
      </c>
      <c r="BP201" s="54"/>
      <c r="BQ201" s="54"/>
      <c r="BR201" s="54"/>
      <c r="BS201" s="49"/>
      <c r="BT201" s="49"/>
      <c r="BU201" s="49"/>
      <c r="BV201" s="49"/>
      <c r="BW201" s="49"/>
      <c r="BX201" s="49"/>
      <c r="BY201" s="49"/>
      <c r="BZ201" s="49"/>
      <c r="CA201" s="49"/>
      <c r="CB201" s="49"/>
      <c r="CC201" s="55"/>
      <c r="CD201" s="55"/>
      <c r="CE201" s="55"/>
      <c r="CF201" s="55"/>
      <c r="CG201" s="55"/>
      <c r="CH201" s="55"/>
    </row>
    <row r="202" spans="2:86" ht="21.75" customHeight="1" x14ac:dyDescent="0.15">
      <c r="B202" s="55"/>
      <c r="C202" s="55"/>
      <c r="D202" s="55"/>
      <c r="E202" s="55"/>
      <c r="F202" s="55"/>
      <c r="G202" s="55"/>
      <c r="H202" s="55"/>
      <c r="I202" s="55"/>
      <c r="J202" s="55"/>
      <c r="K202" s="55"/>
      <c r="L202" s="55"/>
      <c r="M202" s="55"/>
      <c r="N202" s="55"/>
      <c r="O202" s="55"/>
      <c r="P202" s="55"/>
      <c r="Q202" s="55"/>
      <c r="R202" s="55"/>
      <c r="S202" s="55"/>
      <c r="T202" s="55"/>
      <c r="U202" s="49"/>
      <c r="V202" s="49"/>
      <c r="W202" s="49"/>
      <c r="X202" s="49"/>
      <c r="Y202" s="49"/>
      <c r="Z202" s="49"/>
      <c r="AA202" s="49"/>
      <c r="AB202" s="49"/>
      <c r="AC202" s="49"/>
      <c r="AD202" s="49"/>
      <c r="AE202" s="49"/>
      <c r="AF202" s="49"/>
      <c r="AG202" s="55"/>
      <c r="AH202" s="55"/>
      <c r="AI202" s="55"/>
      <c r="AJ202" s="55"/>
      <c r="AK202" s="55"/>
      <c r="AL202" s="55"/>
      <c r="AM202" s="55"/>
      <c r="AN202" s="55"/>
      <c r="AO202" s="55"/>
      <c r="AP202" s="55"/>
      <c r="AQ202" s="55"/>
      <c r="AR202" s="55"/>
      <c r="AS202" s="55"/>
      <c r="AT202" s="54">
        <f t="shared" si="6"/>
        <v>0</v>
      </c>
      <c r="AU202" s="54"/>
      <c r="AV202" s="54"/>
      <c r="AW202" s="54"/>
      <c r="AX202" s="54"/>
      <c r="AY202" s="54">
        <f>MATCH(AT202,標準報酬等級表!$F$8:$F$57,1)</f>
        <v>1</v>
      </c>
      <c r="AZ202" s="54"/>
      <c r="BA202" s="54"/>
      <c r="BB202" s="54">
        <f>LOOKUP(AY202,標準報酬等級表!$A$8:$A$57,標準報酬等級表!$D$8:$D$57)</f>
        <v>58</v>
      </c>
      <c r="BC202" s="54"/>
      <c r="BD202" s="54"/>
      <c r="BE202" s="54">
        <f t="shared" si="7"/>
        <v>1</v>
      </c>
      <c r="BF202" s="54"/>
      <c r="BG202" s="54"/>
      <c r="BH202" s="54">
        <f>LOOKUP(BE202,標準報酬等級表!$B$11:$B$42,標準報酬等級表!$D$11:$D$42)</f>
        <v>88</v>
      </c>
      <c r="BI202" s="54"/>
      <c r="BJ202" s="54"/>
      <c r="BK202" s="54">
        <f t="shared" si="8"/>
        <v>1</v>
      </c>
      <c r="BL202" s="54"/>
      <c r="BM202" s="54"/>
      <c r="BN202" s="54"/>
      <c r="BO202" s="54">
        <f>LOOKUP(BK202,標準報酬等級表!$B$11:$B$42,標準報酬等級表!$D$11:$D$42)</f>
        <v>88</v>
      </c>
      <c r="BP202" s="54"/>
      <c r="BQ202" s="54"/>
      <c r="BR202" s="54"/>
      <c r="BS202" s="49"/>
      <c r="BT202" s="49"/>
      <c r="BU202" s="49"/>
      <c r="BV202" s="49"/>
      <c r="BW202" s="49"/>
      <c r="BX202" s="49"/>
      <c r="BY202" s="49"/>
      <c r="BZ202" s="49"/>
      <c r="CA202" s="49"/>
      <c r="CB202" s="49"/>
      <c r="CC202" s="55"/>
      <c r="CD202" s="55"/>
      <c r="CE202" s="55"/>
      <c r="CF202" s="55"/>
      <c r="CG202" s="55"/>
      <c r="CH202" s="55"/>
    </row>
    <row r="203" spans="2:86" ht="21.75" customHeight="1" x14ac:dyDescent="0.15">
      <c r="B203" s="55"/>
      <c r="C203" s="55"/>
      <c r="D203" s="55"/>
      <c r="E203" s="55"/>
      <c r="F203" s="55"/>
      <c r="G203" s="55"/>
      <c r="H203" s="55"/>
      <c r="I203" s="55"/>
      <c r="J203" s="55"/>
      <c r="K203" s="55"/>
      <c r="L203" s="55"/>
      <c r="M203" s="55"/>
      <c r="N203" s="55"/>
      <c r="O203" s="55"/>
      <c r="P203" s="55"/>
      <c r="Q203" s="55"/>
      <c r="R203" s="55"/>
      <c r="S203" s="55"/>
      <c r="T203" s="55"/>
      <c r="U203" s="49"/>
      <c r="V203" s="49"/>
      <c r="W203" s="49"/>
      <c r="X203" s="49"/>
      <c r="Y203" s="49"/>
      <c r="Z203" s="49"/>
      <c r="AA203" s="49"/>
      <c r="AB203" s="49"/>
      <c r="AC203" s="49"/>
      <c r="AD203" s="49"/>
      <c r="AE203" s="49"/>
      <c r="AF203" s="49"/>
      <c r="AG203" s="55"/>
      <c r="AH203" s="55"/>
      <c r="AI203" s="55"/>
      <c r="AJ203" s="55"/>
      <c r="AK203" s="55"/>
      <c r="AL203" s="55"/>
      <c r="AM203" s="55"/>
      <c r="AN203" s="55"/>
      <c r="AO203" s="55"/>
      <c r="AP203" s="55"/>
      <c r="AQ203" s="55"/>
      <c r="AR203" s="55"/>
      <c r="AS203" s="55"/>
      <c r="AT203" s="54">
        <f t="shared" si="6"/>
        <v>0</v>
      </c>
      <c r="AU203" s="54"/>
      <c r="AV203" s="54"/>
      <c r="AW203" s="54"/>
      <c r="AX203" s="54"/>
      <c r="AY203" s="54">
        <f>MATCH(AT203,標準報酬等級表!$F$8:$F$57,1)</f>
        <v>1</v>
      </c>
      <c r="AZ203" s="54"/>
      <c r="BA203" s="54"/>
      <c r="BB203" s="54">
        <f>LOOKUP(AY203,標準報酬等級表!$A$8:$A$57,標準報酬等級表!$D$8:$D$57)</f>
        <v>58</v>
      </c>
      <c r="BC203" s="54"/>
      <c r="BD203" s="54"/>
      <c r="BE203" s="54">
        <f t="shared" si="7"/>
        <v>1</v>
      </c>
      <c r="BF203" s="54"/>
      <c r="BG203" s="54"/>
      <c r="BH203" s="54">
        <f>LOOKUP(BE203,標準報酬等級表!$B$11:$B$42,標準報酬等級表!$D$11:$D$42)</f>
        <v>88</v>
      </c>
      <c r="BI203" s="54"/>
      <c r="BJ203" s="54"/>
      <c r="BK203" s="54">
        <f t="shared" si="8"/>
        <v>1</v>
      </c>
      <c r="BL203" s="54"/>
      <c r="BM203" s="54"/>
      <c r="BN203" s="54"/>
      <c r="BO203" s="54">
        <f>LOOKUP(BK203,標準報酬等級表!$B$11:$B$42,標準報酬等級表!$D$11:$D$42)</f>
        <v>88</v>
      </c>
      <c r="BP203" s="54"/>
      <c r="BQ203" s="54"/>
      <c r="BR203" s="54"/>
      <c r="BS203" s="49"/>
      <c r="BT203" s="49"/>
      <c r="BU203" s="49"/>
      <c r="BV203" s="49"/>
      <c r="BW203" s="49"/>
      <c r="BX203" s="49"/>
      <c r="BY203" s="49"/>
      <c r="BZ203" s="49"/>
      <c r="CA203" s="49"/>
      <c r="CB203" s="49"/>
      <c r="CC203" s="55"/>
      <c r="CD203" s="55"/>
      <c r="CE203" s="55"/>
      <c r="CF203" s="55"/>
      <c r="CG203" s="55"/>
      <c r="CH203" s="55"/>
    </row>
    <row r="204" spans="2:86" ht="21.75" customHeight="1" x14ac:dyDescent="0.15">
      <c r="B204" s="55"/>
      <c r="C204" s="55"/>
      <c r="D204" s="55"/>
      <c r="E204" s="55"/>
      <c r="F204" s="55"/>
      <c r="G204" s="55"/>
      <c r="H204" s="55"/>
      <c r="I204" s="55"/>
      <c r="J204" s="55"/>
      <c r="K204" s="55"/>
      <c r="L204" s="55"/>
      <c r="M204" s="55"/>
      <c r="N204" s="55"/>
      <c r="O204" s="55"/>
      <c r="P204" s="55"/>
      <c r="Q204" s="55"/>
      <c r="R204" s="55"/>
      <c r="S204" s="55"/>
      <c r="T204" s="55"/>
      <c r="U204" s="49"/>
      <c r="V204" s="49"/>
      <c r="W204" s="49"/>
      <c r="X204" s="49"/>
      <c r="Y204" s="49"/>
      <c r="Z204" s="49"/>
      <c r="AA204" s="49"/>
      <c r="AB204" s="49"/>
      <c r="AC204" s="49"/>
      <c r="AD204" s="49"/>
      <c r="AE204" s="49"/>
      <c r="AF204" s="49"/>
      <c r="AG204" s="55"/>
      <c r="AH204" s="55"/>
      <c r="AI204" s="55"/>
      <c r="AJ204" s="55"/>
      <c r="AK204" s="55"/>
      <c r="AL204" s="55"/>
      <c r="AM204" s="55"/>
      <c r="AN204" s="55"/>
      <c r="AO204" s="55"/>
      <c r="AP204" s="55"/>
      <c r="AQ204" s="55"/>
      <c r="AR204" s="55"/>
      <c r="AS204" s="55"/>
      <c r="AT204" s="54">
        <f t="shared" si="6"/>
        <v>0</v>
      </c>
      <c r="AU204" s="54"/>
      <c r="AV204" s="54"/>
      <c r="AW204" s="54"/>
      <c r="AX204" s="54"/>
      <c r="AY204" s="54">
        <f>MATCH(AT204,標準報酬等級表!$F$8:$F$57,1)</f>
        <v>1</v>
      </c>
      <c r="AZ204" s="54"/>
      <c r="BA204" s="54"/>
      <c r="BB204" s="54">
        <f>LOOKUP(AY204,標準報酬等級表!$A$8:$A$57,標準報酬等級表!$D$8:$D$57)</f>
        <v>58</v>
      </c>
      <c r="BC204" s="54"/>
      <c r="BD204" s="54"/>
      <c r="BE204" s="54">
        <f t="shared" si="7"/>
        <v>1</v>
      </c>
      <c r="BF204" s="54"/>
      <c r="BG204" s="54"/>
      <c r="BH204" s="54">
        <f>LOOKUP(BE204,標準報酬等級表!$B$11:$B$42,標準報酬等級表!$D$11:$D$42)</f>
        <v>88</v>
      </c>
      <c r="BI204" s="54"/>
      <c r="BJ204" s="54"/>
      <c r="BK204" s="54">
        <f t="shared" si="8"/>
        <v>1</v>
      </c>
      <c r="BL204" s="54"/>
      <c r="BM204" s="54"/>
      <c r="BN204" s="54"/>
      <c r="BO204" s="54">
        <f>LOOKUP(BK204,標準報酬等級表!$B$11:$B$42,標準報酬等級表!$D$11:$D$42)</f>
        <v>88</v>
      </c>
      <c r="BP204" s="54"/>
      <c r="BQ204" s="54"/>
      <c r="BR204" s="54"/>
      <c r="BS204" s="49"/>
      <c r="BT204" s="49"/>
      <c r="BU204" s="49"/>
      <c r="BV204" s="49"/>
      <c r="BW204" s="49"/>
      <c r="BX204" s="49"/>
      <c r="BY204" s="49"/>
      <c r="BZ204" s="49"/>
      <c r="CA204" s="49"/>
      <c r="CB204" s="49"/>
      <c r="CC204" s="55"/>
      <c r="CD204" s="55"/>
      <c r="CE204" s="55"/>
      <c r="CF204" s="55"/>
      <c r="CG204" s="55"/>
      <c r="CH204" s="55"/>
    </row>
    <row r="205" spans="2:86" ht="21.75" customHeight="1" x14ac:dyDescent="0.15">
      <c r="B205" s="55"/>
      <c r="C205" s="55"/>
      <c r="D205" s="55"/>
      <c r="E205" s="55"/>
      <c r="F205" s="55"/>
      <c r="G205" s="55"/>
      <c r="H205" s="55"/>
      <c r="I205" s="55"/>
      <c r="J205" s="55"/>
      <c r="K205" s="55"/>
      <c r="L205" s="55"/>
      <c r="M205" s="55"/>
      <c r="N205" s="55"/>
      <c r="O205" s="55"/>
      <c r="P205" s="55"/>
      <c r="Q205" s="55"/>
      <c r="R205" s="55"/>
      <c r="S205" s="55"/>
      <c r="T205" s="55"/>
      <c r="U205" s="49"/>
      <c r="V205" s="49"/>
      <c r="W205" s="49"/>
      <c r="X205" s="49"/>
      <c r="Y205" s="49"/>
      <c r="Z205" s="49"/>
      <c r="AA205" s="49"/>
      <c r="AB205" s="49"/>
      <c r="AC205" s="49"/>
      <c r="AD205" s="49"/>
      <c r="AE205" s="49"/>
      <c r="AF205" s="49"/>
      <c r="AG205" s="55"/>
      <c r="AH205" s="55"/>
      <c r="AI205" s="55"/>
      <c r="AJ205" s="55"/>
      <c r="AK205" s="55"/>
      <c r="AL205" s="55"/>
      <c r="AM205" s="55"/>
      <c r="AN205" s="55"/>
      <c r="AO205" s="55"/>
      <c r="AP205" s="55"/>
      <c r="AQ205" s="55"/>
      <c r="AR205" s="55"/>
      <c r="AS205" s="55"/>
      <c r="AT205" s="54">
        <f t="shared" si="6"/>
        <v>0</v>
      </c>
      <c r="AU205" s="54"/>
      <c r="AV205" s="54"/>
      <c r="AW205" s="54"/>
      <c r="AX205" s="54"/>
      <c r="AY205" s="54">
        <f>MATCH(AT205,標準報酬等級表!$F$8:$F$57,1)</f>
        <v>1</v>
      </c>
      <c r="AZ205" s="54"/>
      <c r="BA205" s="54"/>
      <c r="BB205" s="54">
        <f>LOOKUP(AY205,標準報酬等級表!$A$8:$A$57,標準報酬等級表!$D$8:$D$57)</f>
        <v>58</v>
      </c>
      <c r="BC205" s="54"/>
      <c r="BD205" s="54"/>
      <c r="BE205" s="54">
        <f t="shared" si="7"/>
        <v>1</v>
      </c>
      <c r="BF205" s="54"/>
      <c r="BG205" s="54"/>
      <c r="BH205" s="54">
        <f>LOOKUP(BE205,標準報酬等級表!$B$11:$B$42,標準報酬等級表!$D$11:$D$42)</f>
        <v>88</v>
      </c>
      <c r="BI205" s="54"/>
      <c r="BJ205" s="54"/>
      <c r="BK205" s="54">
        <f t="shared" si="8"/>
        <v>1</v>
      </c>
      <c r="BL205" s="54"/>
      <c r="BM205" s="54"/>
      <c r="BN205" s="54"/>
      <c r="BO205" s="54">
        <f>LOOKUP(BK205,標準報酬等級表!$B$11:$B$42,標準報酬等級表!$D$11:$D$42)</f>
        <v>88</v>
      </c>
      <c r="BP205" s="54"/>
      <c r="BQ205" s="54"/>
      <c r="BR205" s="54"/>
      <c r="BS205" s="49"/>
      <c r="BT205" s="49"/>
      <c r="BU205" s="49"/>
      <c r="BV205" s="49"/>
      <c r="BW205" s="49"/>
      <c r="BX205" s="49"/>
      <c r="BY205" s="49"/>
      <c r="BZ205" s="49"/>
      <c r="CA205" s="49"/>
      <c r="CB205" s="49"/>
      <c r="CC205" s="55"/>
      <c r="CD205" s="55"/>
      <c r="CE205" s="55"/>
      <c r="CF205" s="55"/>
      <c r="CG205" s="55"/>
      <c r="CH205" s="55"/>
    </row>
    <row r="206" spans="2:86" ht="21.75" customHeight="1" x14ac:dyDescent="0.15">
      <c r="B206" s="55"/>
      <c r="C206" s="55"/>
      <c r="D206" s="55"/>
      <c r="E206" s="55"/>
      <c r="F206" s="55"/>
      <c r="G206" s="55"/>
      <c r="H206" s="55"/>
      <c r="I206" s="55"/>
      <c r="J206" s="55"/>
      <c r="K206" s="55"/>
      <c r="L206" s="55"/>
      <c r="M206" s="55"/>
      <c r="N206" s="55"/>
      <c r="O206" s="55"/>
      <c r="P206" s="55"/>
      <c r="Q206" s="55"/>
      <c r="R206" s="55"/>
      <c r="S206" s="55"/>
      <c r="T206" s="55"/>
      <c r="U206" s="49"/>
      <c r="V206" s="49"/>
      <c r="W206" s="49"/>
      <c r="X206" s="49"/>
      <c r="Y206" s="49"/>
      <c r="Z206" s="49"/>
      <c r="AA206" s="49"/>
      <c r="AB206" s="49"/>
      <c r="AC206" s="49"/>
      <c r="AD206" s="49"/>
      <c r="AE206" s="49"/>
      <c r="AF206" s="49"/>
      <c r="AG206" s="55"/>
      <c r="AH206" s="55"/>
      <c r="AI206" s="55"/>
      <c r="AJ206" s="55"/>
      <c r="AK206" s="55"/>
      <c r="AL206" s="55"/>
      <c r="AM206" s="55"/>
      <c r="AN206" s="55"/>
      <c r="AO206" s="55"/>
      <c r="AP206" s="55"/>
      <c r="AQ206" s="55"/>
      <c r="AR206" s="55"/>
      <c r="AS206" s="55"/>
      <c r="AT206" s="54">
        <f t="shared" si="6"/>
        <v>0</v>
      </c>
      <c r="AU206" s="54"/>
      <c r="AV206" s="54"/>
      <c r="AW206" s="54"/>
      <c r="AX206" s="54"/>
      <c r="AY206" s="54">
        <f>MATCH(AT206,標準報酬等級表!$F$8:$F$57,1)</f>
        <v>1</v>
      </c>
      <c r="AZ206" s="54"/>
      <c r="BA206" s="54"/>
      <c r="BB206" s="54">
        <f>LOOKUP(AY206,標準報酬等級表!$A$8:$A$57,標準報酬等級表!$D$8:$D$57)</f>
        <v>58</v>
      </c>
      <c r="BC206" s="54"/>
      <c r="BD206" s="54"/>
      <c r="BE206" s="54">
        <f t="shared" si="7"/>
        <v>1</v>
      </c>
      <c r="BF206" s="54"/>
      <c r="BG206" s="54"/>
      <c r="BH206" s="54">
        <f>LOOKUP(BE206,標準報酬等級表!$B$11:$B$42,標準報酬等級表!$D$11:$D$42)</f>
        <v>88</v>
      </c>
      <c r="BI206" s="54"/>
      <c r="BJ206" s="54"/>
      <c r="BK206" s="54">
        <f t="shared" si="8"/>
        <v>1</v>
      </c>
      <c r="BL206" s="54"/>
      <c r="BM206" s="54"/>
      <c r="BN206" s="54"/>
      <c r="BO206" s="54">
        <f>LOOKUP(BK206,標準報酬等級表!$B$11:$B$42,標準報酬等級表!$D$11:$D$42)</f>
        <v>88</v>
      </c>
      <c r="BP206" s="54"/>
      <c r="BQ206" s="54"/>
      <c r="BR206" s="54"/>
      <c r="BS206" s="49"/>
      <c r="BT206" s="49"/>
      <c r="BU206" s="49"/>
      <c r="BV206" s="49"/>
      <c r="BW206" s="49"/>
      <c r="BX206" s="49"/>
      <c r="BY206" s="49"/>
      <c r="BZ206" s="49"/>
      <c r="CA206" s="49"/>
      <c r="CB206" s="49"/>
      <c r="CC206" s="55"/>
      <c r="CD206" s="55"/>
      <c r="CE206" s="55"/>
      <c r="CF206" s="55"/>
      <c r="CG206" s="55"/>
      <c r="CH206" s="55"/>
    </row>
    <row r="207" spans="2:86" ht="21.75" customHeight="1" x14ac:dyDescent="0.15">
      <c r="B207" s="55"/>
      <c r="C207" s="55"/>
      <c r="D207" s="55"/>
      <c r="E207" s="55"/>
      <c r="F207" s="55"/>
      <c r="G207" s="55"/>
      <c r="H207" s="55"/>
      <c r="I207" s="55"/>
      <c r="J207" s="55"/>
      <c r="K207" s="55"/>
      <c r="L207" s="55"/>
      <c r="M207" s="55"/>
      <c r="N207" s="55"/>
      <c r="O207" s="55"/>
      <c r="P207" s="55"/>
      <c r="Q207" s="55"/>
      <c r="R207" s="55"/>
      <c r="S207" s="55"/>
      <c r="T207" s="55"/>
      <c r="U207" s="49"/>
      <c r="V207" s="49"/>
      <c r="W207" s="49"/>
      <c r="X207" s="49"/>
      <c r="Y207" s="49"/>
      <c r="Z207" s="49"/>
      <c r="AA207" s="49"/>
      <c r="AB207" s="49"/>
      <c r="AC207" s="49"/>
      <c r="AD207" s="49"/>
      <c r="AE207" s="49"/>
      <c r="AF207" s="49"/>
      <c r="AG207" s="55"/>
      <c r="AH207" s="55"/>
      <c r="AI207" s="55"/>
      <c r="AJ207" s="55"/>
      <c r="AK207" s="55"/>
      <c r="AL207" s="55"/>
      <c r="AM207" s="55"/>
      <c r="AN207" s="55"/>
      <c r="AO207" s="55"/>
      <c r="AP207" s="55"/>
      <c r="AQ207" s="55"/>
      <c r="AR207" s="55"/>
      <c r="AS207" s="55"/>
      <c r="AT207" s="54">
        <f t="shared" si="6"/>
        <v>0</v>
      </c>
      <c r="AU207" s="54"/>
      <c r="AV207" s="54"/>
      <c r="AW207" s="54"/>
      <c r="AX207" s="54"/>
      <c r="AY207" s="54">
        <f>MATCH(AT207,標準報酬等級表!$F$8:$F$57,1)</f>
        <v>1</v>
      </c>
      <c r="AZ207" s="54"/>
      <c r="BA207" s="54"/>
      <c r="BB207" s="54">
        <f>LOOKUP(AY207,標準報酬等級表!$A$8:$A$57,標準報酬等級表!$D$8:$D$57)</f>
        <v>58</v>
      </c>
      <c r="BC207" s="54"/>
      <c r="BD207" s="54"/>
      <c r="BE207" s="54">
        <f t="shared" si="7"/>
        <v>1</v>
      </c>
      <c r="BF207" s="54"/>
      <c r="BG207" s="54"/>
      <c r="BH207" s="54">
        <f>LOOKUP(BE207,標準報酬等級表!$B$11:$B$42,標準報酬等級表!$D$11:$D$42)</f>
        <v>88</v>
      </c>
      <c r="BI207" s="54"/>
      <c r="BJ207" s="54"/>
      <c r="BK207" s="54">
        <f t="shared" si="8"/>
        <v>1</v>
      </c>
      <c r="BL207" s="54"/>
      <c r="BM207" s="54"/>
      <c r="BN207" s="54"/>
      <c r="BO207" s="54">
        <f>LOOKUP(BK207,標準報酬等級表!$B$11:$B$42,標準報酬等級表!$D$11:$D$42)</f>
        <v>88</v>
      </c>
      <c r="BP207" s="54"/>
      <c r="BQ207" s="54"/>
      <c r="BR207" s="54"/>
      <c r="BS207" s="49"/>
      <c r="BT207" s="49"/>
      <c r="BU207" s="49"/>
      <c r="BV207" s="49"/>
      <c r="BW207" s="49"/>
      <c r="BX207" s="49"/>
      <c r="BY207" s="49"/>
      <c r="BZ207" s="49"/>
      <c r="CA207" s="49"/>
      <c r="CB207" s="49"/>
      <c r="CC207" s="55"/>
      <c r="CD207" s="55"/>
      <c r="CE207" s="55"/>
      <c r="CF207" s="55"/>
      <c r="CG207" s="55"/>
      <c r="CH207" s="55"/>
    </row>
    <row r="208" spans="2:86" ht="21.75" customHeight="1" x14ac:dyDescent="0.15">
      <c r="B208" s="55"/>
      <c r="C208" s="55"/>
      <c r="D208" s="55"/>
      <c r="E208" s="55"/>
      <c r="F208" s="55"/>
      <c r="G208" s="55"/>
      <c r="H208" s="55"/>
      <c r="I208" s="55"/>
      <c r="J208" s="55"/>
      <c r="K208" s="55"/>
      <c r="L208" s="55"/>
      <c r="M208" s="55"/>
      <c r="N208" s="55"/>
      <c r="O208" s="55"/>
      <c r="P208" s="55"/>
      <c r="Q208" s="55"/>
      <c r="R208" s="55"/>
      <c r="S208" s="55"/>
      <c r="T208" s="55"/>
      <c r="U208" s="49"/>
      <c r="V208" s="49"/>
      <c r="W208" s="49"/>
      <c r="X208" s="49"/>
      <c r="Y208" s="49"/>
      <c r="Z208" s="49"/>
      <c r="AA208" s="49"/>
      <c r="AB208" s="49"/>
      <c r="AC208" s="49"/>
      <c r="AD208" s="49"/>
      <c r="AE208" s="49"/>
      <c r="AF208" s="49"/>
      <c r="AG208" s="55"/>
      <c r="AH208" s="55"/>
      <c r="AI208" s="55"/>
      <c r="AJ208" s="55"/>
      <c r="AK208" s="55"/>
      <c r="AL208" s="55"/>
      <c r="AM208" s="55"/>
      <c r="AN208" s="55"/>
      <c r="AO208" s="55"/>
      <c r="AP208" s="55"/>
      <c r="AQ208" s="55"/>
      <c r="AR208" s="55"/>
      <c r="AS208" s="55"/>
      <c r="AT208" s="54">
        <f t="shared" si="6"/>
        <v>0</v>
      </c>
      <c r="AU208" s="54"/>
      <c r="AV208" s="54"/>
      <c r="AW208" s="54"/>
      <c r="AX208" s="54"/>
      <c r="AY208" s="54">
        <f>MATCH(AT208,標準報酬等級表!$F$8:$F$57,1)</f>
        <v>1</v>
      </c>
      <c r="AZ208" s="54"/>
      <c r="BA208" s="54"/>
      <c r="BB208" s="54">
        <f>LOOKUP(AY208,標準報酬等級表!$A$8:$A$57,標準報酬等級表!$D$8:$D$57)</f>
        <v>58</v>
      </c>
      <c r="BC208" s="54"/>
      <c r="BD208" s="54"/>
      <c r="BE208" s="54">
        <f t="shared" si="7"/>
        <v>1</v>
      </c>
      <c r="BF208" s="54"/>
      <c r="BG208" s="54"/>
      <c r="BH208" s="54">
        <f>LOOKUP(BE208,標準報酬等級表!$B$11:$B$42,標準報酬等級表!$D$11:$D$42)</f>
        <v>88</v>
      </c>
      <c r="BI208" s="54"/>
      <c r="BJ208" s="54"/>
      <c r="BK208" s="54">
        <f t="shared" si="8"/>
        <v>1</v>
      </c>
      <c r="BL208" s="54"/>
      <c r="BM208" s="54"/>
      <c r="BN208" s="54"/>
      <c r="BO208" s="54">
        <f>LOOKUP(BK208,標準報酬等級表!$B$11:$B$42,標準報酬等級表!$D$11:$D$42)</f>
        <v>88</v>
      </c>
      <c r="BP208" s="54"/>
      <c r="BQ208" s="54"/>
      <c r="BR208" s="54"/>
      <c r="BS208" s="49"/>
      <c r="BT208" s="49"/>
      <c r="BU208" s="49"/>
      <c r="BV208" s="49"/>
      <c r="BW208" s="49"/>
      <c r="BX208" s="49"/>
      <c r="BY208" s="49"/>
      <c r="BZ208" s="49"/>
      <c r="CA208" s="49"/>
      <c r="CB208" s="49"/>
      <c r="CC208" s="55"/>
      <c r="CD208" s="55"/>
      <c r="CE208" s="55"/>
      <c r="CF208" s="55"/>
      <c r="CG208" s="55"/>
      <c r="CH208" s="55"/>
    </row>
    <row r="209" spans="2:86" ht="21.75" customHeight="1" x14ac:dyDescent="0.15">
      <c r="B209" s="55"/>
      <c r="C209" s="55"/>
      <c r="D209" s="55"/>
      <c r="E209" s="55"/>
      <c r="F209" s="55"/>
      <c r="G209" s="55"/>
      <c r="H209" s="55"/>
      <c r="I209" s="55"/>
      <c r="J209" s="55"/>
      <c r="K209" s="55"/>
      <c r="L209" s="55"/>
      <c r="M209" s="55"/>
      <c r="N209" s="55"/>
      <c r="O209" s="55"/>
      <c r="P209" s="55"/>
      <c r="Q209" s="55"/>
      <c r="R209" s="55"/>
      <c r="S209" s="55"/>
      <c r="T209" s="55"/>
      <c r="U209" s="49"/>
      <c r="V209" s="49"/>
      <c r="W209" s="49"/>
      <c r="X209" s="49"/>
      <c r="Y209" s="49"/>
      <c r="Z209" s="49"/>
      <c r="AA209" s="49"/>
      <c r="AB209" s="49"/>
      <c r="AC209" s="49"/>
      <c r="AD209" s="49"/>
      <c r="AE209" s="49"/>
      <c r="AF209" s="49"/>
      <c r="AG209" s="55"/>
      <c r="AH209" s="55"/>
      <c r="AI209" s="55"/>
      <c r="AJ209" s="55"/>
      <c r="AK209" s="55"/>
      <c r="AL209" s="55"/>
      <c r="AM209" s="55"/>
      <c r="AN209" s="55"/>
      <c r="AO209" s="55"/>
      <c r="AP209" s="55"/>
      <c r="AQ209" s="55"/>
      <c r="AR209" s="55"/>
      <c r="AS209" s="55"/>
      <c r="AT209" s="54">
        <f t="shared" si="6"/>
        <v>0</v>
      </c>
      <c r="AU209" s="54"/>
      <c r="AV209" s="54"/>
      <c r="AW209" s="54"/>
      <c r="AX209" s="54"/>
      <c r="AY209" s="54">
        <f>MATCH(AT209,標準報酬等級表!$F$8:$F$57,1)</f>
        <v>1</v>
      </c>
      <c r="AZ209" s="54"/>
      <c r="BA209" s="54"/>
      <c r="BB209" s="54">
        <f>LOOKUP(AY209,標準報酬等級表!$A$8:$A$57,標準報酬等級表!$D$8:$D$57)</f>
        <v>58</v>
      </c>
      <c r="BC209" s="54"/>
      <c r="BD209" s="54"/>
      <c r="BE209" s="54">
        <f t="shared" si="7"/>
        <v>1</v>
      </c>
      <c r="BF209" s="54"/>
      <c r="BG209" s="54"/>
      <c r="BH209" s="54">
        <f>LOOKUP(BE209,標準報酬等級表!$B$11:$B$42,標準報酬等級表!$D$11:$D$42)</f>
        <v>88</v>
      </c>
      <c r="BI209" s="54"/>
      <c r="BJ209" s="54"/>
      <c r="BK209" s="54">
        <f t="shared" si="8"/>
        <v>1</v>
      </c>
      <c r="BL209" s="54"/>
      <c r="BM209" s="54"/>
      <c r="BN209" s="54"/>
      <c r="BO209" s="54">
        <f>LOOKUP(BK209,標準報酬等級表!$B$11:$B$42,標準報酬等級表!$D$11:$D$42)</f>
        <v>88</v>
      </c>
      <c r="BP209" s="54"/>
      <c r="BQ209" s="54"/>
      <c r="BR209" s="54"/>
      <c r="BS209" s="49"/>
      <c r="BT209" s="49"/>
      <c r="BU209" s="49"/>
      <c r="BV209" s="49"/>
      <c r="BW209" s="49"/>
      <c r="BX209" s="49"/>
      <c r="BY209" s="49"/>
      <c r="BZ209" s="49"/>
      <c r="CA209" s="49"/>
      <c r="CB209" s="49"/>
      <c r="CC209" s="55"/>
      <c r="CD209" s="55"/>
      <c r="CE209" s="55"/>
      <c r="CF209" s="55"/>
      <c r="CG209" s="55"/>
      <c r="CH209" s="55"/>
    </row>
    <row r="210" spans="2:86" ht="21.75" customHeight="1" x14ac:dyDescent="0.15">
      <c r="B210" s="55"/>
      <c r="C210" s="55"/>
      <c r="D210" s="55"/>
      <c r="E210" s="55"/>
      <c r="F210" s="55"/>
      <c r="G210" s="55"/>
      <c r="H210" s="55"/>
      <c r="I210" s="55"/>
      <c r="J210" s="55"/>
      <c r="K210" s="55"/>
      <c r="L210" s="55"/>
      <c r="M210" s="55"/>
      <c r="N210" s="55"/>
      <c r="O210" s="55"/>
      <c r="P210" s="55"/>
      <c r="Q210" s="55"/>
      <c r="R210" s="55"/>
      <c r="S210" s="55"/>
      <c r="T210" s="55"/>
      <c r="U210" s="49"/>
      <c r="V210" s="49"/>
      <c r="W210" s="49"/>
      <c r="X210" s="49"/>
      <c r="Y210" s="49"/>
      <c r="Z210" s="49"/>
      <c r="AA210" s="49"/>
      <c r="AB210" s="49"/>
      <c r="AC210" s="49"/>
      <c r="AD210" s="49"/>
      <c r="AE210" s="49"/>
      <c r="AF210" s="49"/>
      <c r="AG210" s="55"/>
      <c r="AH210" s="55"/>
      <c r="AI210" s="55"/>
      <c r="AJ210" s="55"/>
      <c r="AK210" s="55"/>
      <c r="AL210" s="55"/>
      <c r="AM210" s="55"/>
      <c r="AN210" s="55"/>
      <c r="AO210" s="55"/>
      <c r="AP210" s="55"/>
      <c r="AQ210" s="55"/>
      <c r="AR210" s="55"/>
      <c r="AS210" s="55"/>
      <c r="AT210" s="54">
        <f t="shared" si="6"/>
        <v>0</v>
      </c>
      <c r="AU210" s="54"/>
      <c r="AV210" s="54"/>
      <c r="AW210" s="54"/>
      <c r="AX210" s="54"/>
      <c r="AY210" s="54">
        <f>MATCH(AT210,標準報酬等級表!$F$8:$F$57,1)</f>
        <v>1</v>
      </c>
      <c r="AZ210" s="54"/>
      <c r="BA210" s="54"/>
      <c r="BB210" s="54">
        <f>LOOKUP(AY210,標準報酬等級表!$A$8:$A$57,標準報酬等級表!$D$8:$D$57)</f>
        <v>58</v>
      </c>
      <c r="BC210" s="54"/>
      <c r="BD210" s="54"/>
      <c r="BE210" s="54">
        <f t="shared" si="7"/>
        <v>1</v>
      </c>
      <c r="BF210" s="54"/>
      <c r="BG210" s="54"/>
      <c r="BH210" s="54">
        <f>LOOKUP(BE210,標準報酬等級表!$B$11:$B$42,標準報酬等級表!$D$11:$D$42)</f>
        <v>88</v>
      </c>
      <c r="BI210" s="54"/>
      <c r="BJ210" s="54"/>
      <c r="BK210" s="54">
        <f t="shared" si="8"/>
        <v>1</v>
      </c>
      <c r="BL210" s="54"/>
      <c r="BM210" s="54"/>
      <c r="BN210" s="54"/>
      <c r="BO210" s="54">
        <f>LOOKUP(BK210,標準報酬等級表!$B$11:$B$42,標準報酬等級表!$D$11:$D$42)</f>
        <v>88</v>
      </c>
      <c r="BP210" s="54"/>
      <c r="BQ210" s="54"/>
      <c r="BR210" s="54"/>
      <c r="BS210" s="49"/>
      <c r="BT210" s="49"/>
      <c r="BU210" s="49"/>
      <c r="BV210" s="49"/>
      <c r="BW210" s="49"/>
      <c r="BX210" s="49"/>
      <c r="BY210" s="49"/>
      <c r="BZ210" s="49"/>
      <c r="CA210" s="49"/>
      <c r="CB210" s="49"/>
      <c r="CC210" s="55"/>
      <c r="CD210" s="55"/>
      <c r="CE210" s="55"/>
      <c r="CF210" s="55"/>
      <c r="CG210" s="55"/>
      <c r="CH210" s="55"/>
    </row>
    <row r="211" spans="2:86" ht="21.75" customHeight="1" x14ac:dyDescent="0.15">
      <c r="B211" s="55"/>
      <c r="C211" s="55"/>
      <c r="D211" s="55"/>
      <c r="E211" s="55"/>
      <c r="F211" s="55"/>
      <c r="G211" s="55"/>
      <c r="H211" s="55"/>
      <c r="I211" s="55"/>
      <c r="J211" s="55"/>
      <c r="K211" s="55"/>
      <c r="L211" s="55"/>
      <c r="M211" s="55"/>
      <c r="N211" s="55"/>
      <c r="O211" s="55"/>
      <c r="P211" s="55"/>
      <c r="Q211" s="55"/>
      <c r="R211" s="55"/>
      <c r="S211" s="55"/>
      <c r="T211" s="55"/>
      <c r="U211" s="49"/>
      <c r="V211" s="49"/>
      <c r="W211" s="49"/>
      <c r="X211" s="49"/>
      <c r="Y211" s="49"/>
      <c r="Z211" s="49"/>
      <c r="AA211" s="49"/>
      <c r="AB211" s="49"/>
      <c r="AC211" s="49"/>
      <c r="AD211" s="49"/>
      <c r="AE211" s="49"/>
      <c r="AF211" s="49"/>
      <c r="AG211" s="55"/>
      <c r="AH211" s="55"/>
      <c r="AI211" s="55"/>
      <c r="AJ211" s="55"/>
      <c r="AK211" s="55"/>
      <c r="AL211" s="55"/>
      <c r="AM211" s="55"/>
      <c r="AN211" s="55"/>
      <c r="AO211" s="55"/>
      <c r="AP211" s="55"/>
      <c r="AQ211" s="55"/>
      <c r="AR211" s="55"/>
      <c r="AS211" s="55"/>
      <c r="AT211" s="54">
        <f t="shared" si="6"/>
        <v>0</v>
      </c>
      <c r="AU211" s="54"/>
      <c r="AV211" s="54"/>
      <c r="AW211" s="54"/>
      <c r="AX211" s="54"/>
      <c r="AY211" s="54">
        <f>MATCH(AT211,標準報酬等級表!$F$8:$F$57,1)</f>
        <v>1</v>
      </c>
      <c r="AZ211" s="54"/>
      <c r="BA211" s="54"/>
      <c r="BB211" s="54">
        <f>LOOKUP(AY211,標準報酬等級表!$A$8:$A$57,標準報酬等級表!$D$8:$D$57)</f>
        <v>58</v>
      </c>
      <c r="BC211" s="54"/>
      <c r="BD211" s="54"/>
      <c r="BE211" s="54">
        <f t="shared" si="7"/>
        <v>1</v>
      </c>
      <c r="BF211" s="54"/>
      <c r="BG211" s="54"/>
      <c r="BH211" s="54">
        <f>LOOKUP(BE211,標準報酬等級表!$B$11:$B$42,標準報酬等級表!$D$11:$D$42)</f>
        <v>88</v>
      </c>
      <c r="BI211" s="54"/>
      <c r="BJ211" s="54"/>
      <c r="BK211" s="54">
        <f t="shared" si="8"/>
        <v>1</v>
      </c>
      <c r="BL211" s="54"/>
      <c r="BM211" s="54"/>
      <c r="BN211" s="54"/>
      <c r="BO211" s="54">
        <f>LOOKUP(BK211,標準報酬等級表!$B$11:$B$42,標準報酬等級表!$D$11:$D$42)</f>
        <v>88</v>
      </c>
      <c r="BP211" s="54"/>
      <c r="BQ211" s="54"/>
      <c r="BR211" s="54"/>
      <c r="BS211" s="49"/>
      <c r="BT211" s="49"/>
      <c r="BU211" s="49"/>
      <c r="BV211" s="49"/>
      <c r="BW211" s="49"/>
      <c r="BX211" s="49"/>
      <c r="BY211" s="49"/>
      <c r="BZ211" s="49"/>
      <c r="CA211" s="49"/>
      <c r="CB211" s="49"/>
      <c r="CC211" s="55"/>
      <c r="CD211" s="55"/>
      <c r="CE211" s="55"/>
      <c r="CF211" s="55"/>
      <c r="CG211" s="55"/>
      <c r="CH211" s="55"/>
    </row>
    <row r="212" spans="2:86" ht="21.75" customHeight="1" x14ac:dyDescent="0.15">
      <c r="B212" s="55"/>
      <c r="C212" s="55"/>
      <c r="D212" s="55"/>
      <c r="E212" s="55"/>
      <c r="F212" s="55"/>
      <c r="G212" s="55"/>
      <c r="H212" s="55"/>
      <c r="I212" s="55"/>
      <c r="J212" s="55"/>
      <c r="K212" s="55"/>
      <c r="L212" s="55"/>
      <c r="M212" s="55"/>
      <c r="N212" s="55"/>
      <c r="O212" s="55"/>
      <c r="P212" s="55"/>
      <c r="Q212" s="55"/>
      <c r="R212" s="55"/>
      <c r="S212" s="55"/>
      <c r="T212" s="55"/>
      <c r="U212" s="49"/>
      <c r="V212" s="49"/>
      <c r="W212" s="49"/>
      <c r="X212" s="49"/>
      <c r="Y212" s="49"/>
      <c r="Z212" s="49"/>
      <c r="AA212" s="49"/>
      <c r="AB212" s="49"/>
      <c r="AC212" s="49"/>
      <c r="AD212" s="49"/>
      <c r="AE212" s="49"/>
      <c r="AF212" s="49"/>
      <c r="AG212" s="55"/>
      <c r="AH212" s="55"/>
      <c r="AI212" s="55"/>
      <c r="AJ212" s="55"/>
      <c r="AK212" s="55"/>
      <c r="AL212" s="55"/>
      <c r="AM212" s="55"/>
      <c r="AN212" s="55"/>
      <c r="AO212" s="55"/>
      <c r="AP212" s="55"/>
      <c r="AQ212" s="55"/>
      <c r="AR212" s="55"/>
      <c r="AS212" s="55"/>
      <c r="AT212" s="54">
        <f t="shared" si="6"/>
        <v>0</v>
      </c>
      <c r="AU212" s="54"/>
      <c r="AV212" s="54"/>
      <c r="AW212" s="54"/>
      <c r="AX212" s="54"/>
      <c r="AY212" s="54">
        <f>MATCH(AT212,標準報酬等級表!$F$8:$F$57,1)</f>
        <v>1</v>
      </c>
      <c r="AZ212" s="54"/>
      <c r="BA212" s="54"/>
      <c r="BB212" s="54">
        <f>LOOKUP(AY212,標準報酬等級表!$A$8:$A$57,標準報酬等級表!$D$8:$D$57)</f>
        <v>58</v>
      </c>
      <c r="BC212" s="54"/>
      <c r="BD212" s="54"/>
      <c r="BE212" s="54">
        <f t="shared" si="7"/>
        <v>1</v>
      </c>
      <c r="BF212" s="54"/>
      <c r="BG212" s="54"/>
      <c r="BH212" s="54">
        <f>LOOKUP(BE212,標準報酬等級表!$B$11:$B$42,標準報酬等級表!$D$11:$D$42)</f>
        <v>88</v>
      </c>
      <c r="BI212" s="54"/>
      <c r="BJ212" s="54"/>
      <c r="BK212" s="54">
        <f t="shared" si="8"/>
        <v>1</v>
      </c>
      <c r="BL212" s="54"/>
      <c r="BM212" s="54"/>
      <c r="BN212" s="54"/>
      <c r="BO212" s="54">
        <f>LOOKUP(BK212,標準報酬等級表!$B$11:$B$42,標準報酬等級表!$D$11:$D$42)</f>
        <v>88</v>
      </c>
      <c r="BP212" s="54"/>
      <c r="BQ212" s="54"/>
      <c r="BR212" s="54"/>
      <c r="BS212" s="49"/>
      <c r="BT212" s="49"/>
      <c r="BU212" s="49"/>
      <c r="BV212" s="49"/>
      <c r="BW212" s="49"/>
      <c r="BX212" s="49"/>
      <c r="BY212" s="49"/>
      <c r="BZ212" s="49"/>
      <c r="CA212" s="49"/>
      <c r="CB212" s="49"/>
      <c r="CC212" s="55"/>
      <c r="CD212" s="55"/>
      <c r="CE212" s="55"/>
      <c r="CF212" s="55"/>
      <c r="CG212" s="55"/>
      <c r="CH212" s="55"/>
    </row>
    <row r="213" spans="2:86" ht="21.75" customHeight="1" x14ac:dyDescent="0.15">
      <c r="B213" s="55"/>
      <c r="C213" s="55"/>
      <c r="D213" s="55"/>
      <c r="E213" s="55"/>
      <c r="F213" s="55"/>
      <c r="G213" s="55"/>
      <c r="H213" s="55"/>
      <c r="I213" s="55"/>
      <c r="J213" s="55"/>
      <c r="K213" s="55"/>
      <c r="L213" s="55"/>
      <c r="M213" s="55"/>
      <c r="N213" s="55"/>
      <c r="O213" s="55"/>
      <c r="P213" s="55"/>
      <c r="Q213" s="55"/>
      <c r="R213" s="55"/>
      <c r="S213" s="55"/>
      <c r="T213" s="55"/>
      <c r="U213" s="49"/>
      <c r="V213" s="49"/>
      <c r="W213" s="49"/>
      <c r="X213" s="49"/>
      <c r="Y213" s="49"/>
      <c r="Z213" s="49"/>
      <c r="AA213" s="49"/>
      <c r="AB213" s="49"/>
      <c r="AC213" s="49"/>
      <c r="AD213" s="49"/>
      <c r="AE213" s="49"/>
      <c r="AF213" s="49"/>
      <c r="AG213" s="55"/>
      <c r="AH213" s="55"/>
      <c r="AI213" s="55"/>
      <c r="AJ213" s="55"/>
      <c r="AK213" s="55"/>
      <c r="AL213" s="55"/>
      <c r="AM213" s="55"/>
      <c r="AN213" s="55"/>
      <c r="AO213" s="55"/>
      <c r="AP213" s="55"/>
      <c r="AQ213" s="55"/>
      <c r="AR213" s="55"/>
      <c r="AS213" s="55"/>
      <c r="AT213" s="54">
        <f t="shared" ref="AT213:AT276" si="9">AJ213+AO213</f>
        <v>0</v>
      </c>
      <c r="AU213" s="54"/>
      <c r="AV213" s="54"/>
      <c r="AW213" s="54"/>
      <c r="AX213" s="54"/>
      <c r="AY213" s="54">
        <f>MATCH(AT213,標準報酬等級表!$F$8:$F$57,1)</f>
        <v>1</v>
      </c>
      <c r="AZ213" s="54"/>
      <c r="BA213" s="54"/>
      <c r="BB213" s="54">
        <f>LOOKUP(AY213,標準報酬等級表!$A$8:$A$57,標準報酬等級表!$D$8:$D$57)</f>
        <v>58</v>
      </c>
      <c r="BC213" s="54"/>
      <c r="BD213" s="54"/>
      <c r="BE213" s="54">
        <f t="shared" si="7"/>
        <v>1</v>
      </c>
      <c r="BF213" s="54"/>
      <c r="BG213" s="54"/>
      <c r="BH213" s="54">
        <f>LOOKUP(BE213,標準報酬等級表!$B$11:$B$42,標準報酬等級表!$D$11:$D$42)</f>
        <v>88</v>
      </c>
      <c r="BI213" s="54"/>
      <c r="BJ213" s="54"/>
      <c r="BK213" s="54">
        <f t="shared" si="8"/>
        <v>1</v>
      </c>
      <c r="BL213" s="54"/>
      <c r="BM213" s="54"/>
      <c r="BN213" s="54"/>
      <c r="BO213" s="54">
        <f>LOOKUP(BK213,標準報酬等級表!$B$11:$B$42,標準報酬等級表!$D$11:$D$42)</f>
        <v>88</v>
      </c>
      <c r="BP213" s="54"/>
      <c r="BQ213" s="54"/>
      <c r="BR213" s="54"/>
      <c r="BS213" s="49"/>
      <c r="BT213" s="49"/>
      <c r="BU213" s="49"/>
      <c r="BV213" s="49"/>
      <c r="BW213" s="49"/>
      <c r="BX213" s="49"/>
      <c r="BY213" s="49"/>
      <c r="BZ213" s="49"/>
      <c r="CA213" s="49"/>
      <c r="CB213" s="49"/>
      <c r="CC213" s="55"/>
      <c r="CD213" s="55"/>
      <c r="CE213" s="55"/>
      <c r="CF213" s="55"/>
      <c r="CG213" s="55"/>
      <c r="CH213" s="55"/>
    </row>
    <row r="214" spans="2:86" ht="21.75" customHeight="1" x14ac:dyDescent="0.15">
      <c r="B214" s="55"/>
      <c r="C214" s="55"/>
      <c r="D214" s="55"/>
      <c r="E214" s="55"/>
      <c r="F214" s="55"/>
      <c r="G214" s="55"/>
      <c r="H214" s="55"/>
      <c r="I214" s="55"/>
      <c r="J214" s="55"/>
      <c r="K214" s="55"/>
      <c r="L214" s="55"/>
      <c r="M214" s="55"/>
      <c r="N214" s="55"/>
      <c r="O214" s="55"/>
      <c r="P214" s="55"/>
      <c r="Q214" s="55"/>
      <c r="R214" s="55"/>
      <c r="S214" s="55"/>
      <c r="T214" s="55"/>
      <c r="U214" s="49"/>
      <c r="V214" s="49"/>
      <c r="W214" s="49"/>
      <c r="X214" s="49"/>
      <c r="Y214" s="49"/>
      <c r="Z214" s="49"/>
      <c r="AA214" s="49"/>
      <c r="AB214" s="49"/>
      <c r="AC214" s="49"/>
      <c r="AD214" s="49"/>
      <c r="AE214" s="49"/>
      <c r="AF214" s="49"/>
      <c r="AG214" s="55"/>
      <c r="AH214" s="55"/>
      <c r="AI214" s="55"/>
      <c r="AJ214" s="55"/>
      <c r="AK214" s="55"/>
      <c r="AL214" s="55"/>
      <c r="AM214" s="55"/>
      <c r="AN214" s="55"/>
      <c r="AO214" s="55"/>
      <c r="AP214" s="55"/>
      <c r="AQ214" s="55"/>
      <c r="AR214" s="55"/>
      <c r="AS214" s="55"/>
      <c r="AT214" s="54">
        <f t="shared" si="9"/>
        <v>0</v>
      </c>
      <c r="AU214" s="54"/>
      <c r="AV214" s="54"/>
      <c r="AW214" s="54"/>
      <c r="AX214" s="54"/>
      <c r="AY214" s="54">
        <f>MATCH(AT214,標準報酬等級表!$F$8:$F$57,1)</f>
        <v>1</v>
      </c>
      <c r="AZ214" s="54"/>
      <c r="BA214" s="54"/>
      <c r="BB214" s="54">
        <f>LOOKUP(AY214,標準報酬等級表!$A$8:$A$57,標準報酬等級表!$D$8:$D$57)</f>
        <v>58</v>
      </c>
      <c r="BC214" s="54"/>
      <c r="BD214" s="54"/>
      <c r="BE214" s="54">
        <f t="shared" ref="BE214:BE277" si="10">BK214</f>
        <v>1</v>
      </c>
      <c r="BF214" s="54"/>
      <c r="BG214" s="54"/>
      <c r="BH214" s="54">
        <f>LOOKUP(BE214,標準報酬等級表!$B$11:$B$42,標準報酬等級表!$D$11:$D$42)</f>
        <v>88</v>
      </c>
      <c r="BI214" s="54"/>
      <c r="BJ214" s="54"/>
      <c r="BK214" s="54">
        <f t="shared" ref="BK214:BK277" si="11">IF(AY214&gt;35,32,IF(AY214&lt;4,1,AY214-3))</f>
        <v>1</v>
      </c>
      <c r="BL214" s="54"/>
      <c r="BM214" s="54"/>
      <c r="BN214" s="54"/>
      <c r="BO214" s="54">
        <f>LOOKUP(BK214,標準報酬等級表!$B$11:$B$42,標準報酬等級表!$D$11:$D$42)</f>
        <v>88</v>
      </c>
      <c r="BP214" s="54"/>
      <c r="BQ214" s="54"/>
      <c r="BR214" s="54"/>
      <c r="BS214" s="49"/>
      <c r="BT214" s="49"/>
      <c r="BU214" s="49"/>
      <c r="BV214" s="49"/>
      <c r="BW214" s="49"/>
      <c r="BX214" s="49"/>
      <c r="BY214" s="49"/>
      <c r="BZ214" s="49"/>
      <c r="CA214" s="49"/>
      <c r="CB214" s="49"/>
      <c r="CC214" s="55"/>
      <c r="CD214" s="55"/>
      <c r="CE214" s="55"/>
      <c r="CF214" s="55"/>
      <c r="CG214" s="55"/>
      <c r="CH214" s="55"/>
    </row>
    <row r="215" spans="2:86" ht="21.75" customHeight="1" x14ac:dyDescent="0.15">
      <c r="B215" s="55"/>
      <c r="C215" s="55"/>
      <c r="D215" s="55"/>
      <c r="E215" s="55"/>
      <c r="F215" s="55"/>
      <c r="G215" s="55"/>
      <c r="H215" s="55"/>
      <c r="I215" s="55"/>
      <c r="J215" s="55"/>
      <c r="K215" s="55"/>
      <c r="L215" s="55"/>
      <c r="M215" s="55"/>
      <c r="N215" s="55"/>
      <c r="O215" s="55"/>
      <c r="P215" s="55"/>
      <c r="Q215" s="55"/>
      <c r="R215" s="55"/>
      <c r="S215" s="55"/>
      <c r="T215" s="55"/>
      <c r="U215" s="49"/>
      <c r="V215" s="49"/>
      <c r="W215" s="49"/>
      <c r="X215" s="49"/>
      <c r="Y215" s="49"/>
      <c r="Z215" s="49"/>
      <c r="AA215" s="49"/>
      <c r="AB215" s="49"/>
      <c r="AC215" s="49"/>
      <c r="AD215" s="49"/>
      <c r="AE215" s="49"/>
      <c r="AF215" s="49"/>
      <c r="AG215" s="55"/>
      <c r="AH215" s="55"/>
      <c r="AI215" s="55"/>
      <c r="AJ215" s="55"/>
      <c r="AK215" s="55"/>
      <c r="AL215" s="55"/>
      <c r="AM215" s="55"/>
      <c r="AN215" s="55"/>
      <c r="AO215" s="55"/>
      <c r="AP215" s="55"/>
      <c r="AQ215" s="55"/>
      <c r="AR215" s="55"/>
      <c r="AS215" s="55"/>
      <c r="AT215" s="54">
        <f t="shared" si="9"/>
        <v>0</v>
      </c>
      <c r="AU215" s="54"/>
      <c r="AV215" s="54"/>
      <c r="AW215" s="54"/>
      <c r="AX215" s="54"/>
      <c r="AY215" s="54">
        <f>MATCH(AT215,標準報酬等級表!$F$8:$F$57,1)</f>
        <v>1</v>
      </c>
      <c r="AZ215" s="54"/>
      <c r="BA215" s="54"/>
      <c r="BB215" s="54">
        <f>LOOKUP(AY215,標準報酬等級表!$A$8:$A$57,標準報酬等級表!$D$8:$D$57)</f>
        <v>58</v>
      </c>
      <c r="BC215" s="54"/>
      <c r="BD215" s="54"/>
      <c r="BE215" s="54">
        <f t="shared" si="10"/>
        <v>1</v>
      </c>
      <c r="BF215" s="54"/>
      <c r="BG215" s="54"/>
      <c r="BH215" s="54">
        <f>LOOKUP(BE215,標準報酬等級表!$B$11:$B$42,標準報酬等級表!$D$11:$D$42)</f>
        <v>88</v>
      </c>
      <c r="BI215" s="54"/>
      <c r="BJ215" s="54"/>
      <c r="BK215" s="54">
        <f t="shared" si="11"/>
        <v>1</v>
      </c>
      <c r="BL215" s="54"/>
      <c r="BM215" s="54"/>
      <c r="BN215" s="54"/>
      <c r="BO215" s="54">
        <f>LOOKUP(BK215,標準報酬等級表!$B$11:$B$42,標準報酬等級表!$D$11:$D$42)</f>
        <v>88</v>
      </c>
      <c r="BP215" s="54"/>
      <c r="BQ215" s="54"/>
      <c r="BR215" s="54"/>
      <c r="BS215" s="49"/>
      <c r="BT215" s="49"/>
      <c r="BU215" s="49"/>
      <c r="BV215" s="49"/>
      <c r="BW215" s="49"/>
      <c r="BX215" s="49"/>
      <c r="BY215" s="49"/>
      <c r="BZ215" s="49"/>
      <c r="CA215" s="49"/>
      <c r="CB215" s="49"/>
      <c r="CC215" s="55"/>
      <c r="CD215" s="55"/>
      <c r="CE215" s="55"/>
      <c r="CF215" s="55"/>
      <c r="CG215" s="55"/>
      <c r="CH215" s="55"/>
    </row>
    <row r="216" spans="2:86" ht="21.75" customHeight="1" x14ac:dyDescent="0.15">
      <c r="B216" s="55"/>
      <c r="C216" s="55"/>
      <c r="D216" s="55"/>
      <c r="E216" s="55"/>
      <c r="F216" s="55"/>
      <c r="G216" s="55"/>
      <c r="H216" s="55"/>
      <c r="I216" s="55"/>
      <c r="J216" s="55"/>
      <c r="K216" s="55"/>
      <c r="L216" s="55"/>
      <c r="M216" s="55"/>
      <c r="N216" s="55"/>
      <c r="O216" s="55"/>
      <c r="P216" s="55"/>
      <c r="Q216" s="55"/>
      <c r="R216" s="55"/>
      <c r="S216" s="55"/>
      <c r="T216" s="55"/>
      <c r="U216" s="49"/>
      <c r="V216" s="49"/>
      <c r="W216" s="49"/>
      <c r="X216" s="49"/>
      <c r="Y216" s="49"/>
      <c r="Z216" s="49"/>
      <c r="AA216" s="49"/>
      <c r="AB216" s="49"/>
      <c r="AC216" s="49"/>
      <c r="AD216" s="49"/>
      <c r="AE216" s="49"/>
      <c r="AF216" s="49"/>
      <c r="AG216" s="55"/>
      <c r="AH216" s="55"/>
      <c r="AI216" s="55"/>
      <c r="AJ216" s="55"/>
      <c r="AK216" s="55"/>
      <c r="AL216" s="55"/>
      <c r="AM216" s="55"/>
      <c r="AN216" s="55"/>
      <c r="AO216" s="55"/>
      <c r="AP216" s="55"/>
      <c r="AQ216" s="55"/>
      <c r="AR216" s="55"/>
      <c r="AS216" s="55"/>
      <c r="AT216" s="54">
        <f t="shared" si="9"/>
        <v>0</v>
      </c>
      <c r="AU216" s="54"/>
      <c r="AV216" s="54"/>
      <c r="AW216" s="54"/>
      <c r="AX216" s="54"/>
      <c r="AY216" s="54">
        <f>MATCH(AT216,標準報酬等級表!$F$8:$F$57,1)</f>
        <v>1</v>
      </c>
      <c r="AZ216" s="54"/>
      <c r="BA216" s="54"/>
      <c r="BB216" s="54">
        <f>LOOKUP(AY216,標準報酬等級表!$A$8:$A$57,標準報酬等級表!$D$8:$D$57)</f>
        <v>58</v>
      </c>
      <c r="BC216" s="54"/>
      <c r="BD216" s="54"/>
      <c r="BE216" s="54">
        <f t="shared" si="10"/>
        <v>1</v>
      </c>
      <c r="BF216" s="54"/>
      <c r="BG216" s="54"/>
      <c r="BH216" s="54">
        <f>LOOKUP(BE216,標準報酬等級表!$B$11:$B$42,標準報酬等級表!$D$11:$D$42)</f>
        <v>88</v>
      </c>
      <c r="BI216" s="54"/>
      <c r="BJ216" s="54"/>
      <c r="BK216" s="54">
        <f t="shared" si="11"/>
        <v>1</v>
      </c>
      <c r="BL216" s="54"/>
      <c r="BM216" s="54"/>
      <c r="BN216" s="54"/>
      <c r="BO216" s="54">
        <f>LOOKUP(BK216,標準報酬等級表!$B$11:$B$42,標準報酬等級表!$D$11:$D$42)</f>
        <v>88</v>
      </c>
      <c r="BP216" s="54"/>
      <c r="BQ216" s="54"/>
      <c r="BR216" s="54"/>
      <c r="BS216" s="49"/>
      <c r="BT216" s="49"/>
      <c r="BU216" s="49"/>
      <c r="BV216" s="49"/>
      <c r="BW216" s="49"/>
      <c r="BX216" s="49"/>
      <c r="BY216" s="49"/>
      <c r="BZ216" s="49"/>
      <c r="CA216" s="49"/>
      <c r="CB216" s="49"/>
      <c r="CC216" s="55"/>
      <c r="CD216" s="55"/>
      <c r="CE216" s="55"/>
      <c r="CF216" s="55"/>
      <c r="CG216" s="55"/>
      <c r="CH216" s="55"/>
    </row>
    <row r="217" spans="2:86" ht="21.75" customHeight="1" x14ac:dyDescent="0.15">
      <c r="B217" s="55"/>
      <c r="C217" s="55"/>
      <c r="D217" s="55"/>
      <c r="E217" s="55"/>
      <c r="F217" s="55"/>
      <c r="G217" s="55"/>
      <c r="H217" s="55"/>
      <c r="I217" s="55"/>
      <c r="J217" s="55"/>
      <c r="K217" s="55"/>
      <c r="L217" s="55"/>
      <c r="M217" s="55"/>
      <c r="N217" s="55"/>
      <c r="O217" s="55"/>
      <c r="P217" s="55"/>
      <c r="Q217" s="55"/>
      <c r="R217" s="55"/>
      <c r="S217" s="55"/>
      <c r="T217" s="55"/>
      <c r="U217" s="49"/>
      <c r="V217" s="49"/>
      <c r="W217" s="49"/>
      <c r="X217" s="49"/>
      <c r="Y217" s="49"/>
      <c r="Z217" s="49"/>
      <c r="AA217" s="49"/>
      <c r="AB217" s="49"/>
      <c r="AC217" s="49"/>
      <c r="AD217" s="49"/>
      <c r="AE217" s="49"/>
      <c r="AF217" s="49"/>
      <c r="AG217" s="55"/>
      <c r="AH217" s="55"/>
      <c r="AI217" s="55"/>
      <c r="AJ217" s="55"/>
      <c r="AK217" s="55"/>
      <c r="AL217" s="55"/>
      <c r="AM217" s="55"/>
      <c r="AN217" s="55"/>
      <c r="AO217" s="55"/>
      <c r="AP217" s="55"/>
      <c r="AQ217" s="55"/>
      <c r="AR217" s="55"/>
      <c r="AS217" s="55"/>
      <c r="AT217" s="54">
        <f t="shared" si="9"/>
        <v>0</v>
      </c>
      <c r="AU217" s="54"/>
      <c r="AV217" s="54"/>
      <c r="AW217" s="54"/>
      <c r="AX217" s="54"/>
      <c r="AY217" s="54">
        <f>MATCH(AT217,標準報酬等級表!$F$8:$F$57,1)</f>
        <v>1</v>
      </c>
      <c r="AZ217" s="54"/>
      <c r="BA217" s="54"/>
      <c r="BB217" s="54">
        <f>LOOKUP(AY217,標準報酬等級表!$A$8:$A$57,標準報酬等級表!$D$8:$D$57)</f>
        <v>58</v>
      </c>
      <c r="BC217" s="54"/>
      <c r="BD217" s="54"/>
      <c r="BE217" s="54">
        <f t="shared" si="10"/>
        <v>1</v>
      </c>
      <c r="BF217" s="54"/>
      <c r="BG217" s="54"/>
      <c r="BH217" s="54">
        <f>LOOKUP(BE217,標準報酬等級表!$B$11:$B$42,標準報酬等級表!$D$11:$D$42)</f>
        <v>88</v>
      </c>
      <c r="BI217" s="54"/>
      <c r="BJ217" s="54"/>
      <c r="BK217" s="54">
        <f t="shared" si="11"/>
        <v>1</v>
      </c>
      <c r="BL217" s="54"/>
      <c r="BM217" s="54"/>
      <c r="BN217" s="54"/>
      <c r="BO217" s="54">
        <f>LOOKUP(BK217,標準報酬等級表!$B$11:$B$42,標準報酬等級表!$D$11:$D$42)</f>
        <v>88</v>
      </c>
      <c r="BP217" s="54"/>
      <c r="BQ217" s="54"/>
      <c r="BR217" s="54"/>
      <c r="BS217" s="49"/>
      <c r="BT217" s="49"/>
      <c r="BU217" s="49"/>
      <c r="BV217" s="49"/>
      <c r="BW217" s="49"/>
      <c r="BX217" s="49"/>
      <c r="BY217" s="49"/>
      <c r="BZ217" s="49"/>
      <c r="CA217" s="49"/>
      <c r="CB217" s="49"/>
      <c r="CC217" s="55"/>
      <c r="CD217" s="55"/>
      <c r="CE217" s="55"/>
      <c r="CF217" s="55"/>
      <c r="CG217" s="55"/>
      <c r="CH217" s="55"/>
    </row>
    <row r="218" spans="2:86" ht="21.75" customHeight="1" x14ac:dyDescent="0.15">
      <c r="B218" s="55"/>
      <c r="C218" s="55"/>
      <c r="D218" s="55"/>
      <c r="E218" s="55"/>
      <c r="F218" s="55"/>
      <c r="G218" s="55"/>
      <c r="H218" s="55"/>
      <c r="I218" s="55"/>
      <c r="J218" s="55"/>
      <c r="K218" s="55"/>
      <c r="L218" s="55"/>
      <c r="M218" s="55"/>
      <c r="N218" s="55"/>
      <c r="O218" s="55"/>
      <c r="P218" s="55"/>
      <c r="Q218" s="55"/>
      <c r="R218" s="55"/>
      <c r="S218" s="55"/>
      <c r="T218" s="55"/>
      <c r="U218" s="49"/>
      <c r="V218" s="49"/>
      <c r="W218" s="49"/>
      <c r="X218" s="49"/>
      <c r="Y218" s="49"/>
      <c r="Z218" s="49"/>
      <c r="AA218" s="49"/>
      <c r="AB218" s="49"/>
      <c r="AC218" s="49"/>
      <c r="AD218" s="49"/>
      <c r="AE218" s="49"/>
      <c r="AF218" s="49"/>
      <c r="AG218" s="55"/>
      <c r="AH218" s="55"/>
      <c r="AI218" s="55"/>
      <c r="AJ218" s="55"/>
      <c r="AK218" s="55"/>
      <c r="AL218" s="55"/>
      <c r="AM218" s="55"/>
      <c r="AN218" s="55"/>
      <c r="AO218" s="55"/>
      <c r="AP218" s="55"/>
      <c r="AQ218" s="55"/>
      <c r="AR218" s="55"/>
      <c r="AS218" s="55"/>
      <c r="AT218" s="54">
        <f t="shared" si="9"/>
        <v>0</v>
      </c>
      <c r="AU218" s="54"/>
      <c r="AV218" s="54"/>
      <c r="AW218" s="54"/>
      <c r="AX218" s="54"/>
      <c r="AY218" s="54">
        <f>MATCH(AT218,標準報酬等級表!$F$8:$F$57,1)</f>
        <v>1</v>
      </c>
      <c r="AZ218" s="54"/>
      <c r="BA218" s="54"/>
      <c r="BB218" s="54">
        <f>LOOKUP(AY218,標準報酬等級表!$A$8:$A$57,標準報酬等級表!$D$8:$D$57)</f>
        <v>58</v>
      </c>
      <c r="BC218" s="54"/>
      <c r="BD218" s="54"/>
      <c r="BE218" s="54">
        <f t="shared" si="10"/>
        <v>1</v>
      </c>
      <c r="BF218" s="54"/>
      <c r="BG218" s="54"/>
      <c r="BH218" s="54">
        <f>LOOKUP(BE218,標準報酬等級表!$B$11:$B$42,標準報酬等級表!$D$11:$D$42)</f>
        <v>88</v>
      </c>
      <c r="BI218" s="54"/>
      <c r="BJ218" s="54"/>
      <c r="BK218" s="54">
        <f t="shared" si="11"/>
        <v>1</v>
      </c>
      <c r="BL218" s="54"/>
      <c r="BM218" s="54"/>
      <c r="BN218" s="54"/>
      <c r="BO218" s="54">
        <f>LOOKUP(BK218,標準報酬等級表!$B$11:$B$42,標準報酬等級表!$D$11:$D$42)</f>
        <v>88</v>
      </c>
      <c r="BP218" s="54"/>
      <c r="BQ218" s="54"/>
      <c r="BR218" s="54"/>
      <c r="BS218" s="49"/>
      <c r="BT218" s="49"/>
      <c r="BU218" s="49"/>
      <c r="BV218" s="49"/>
      <c r="BW218" s="49"/>
      <c r="BX218" s="49"/>
      <c r="BY218" s="49"/>
      <c r="BZ218" s="49"/>
      <c r="CA218" s="49"/>
      <c r="CB218" s="49"/>
      <c r="CC218" s="55"/>
      <c r="CD218" s="55"/>
      <c r="CE218" s="55"/>
      <c r="CF218" s="55"/>
      <c r="CG218" s="55"/>
      <c r="CH218" s="55"/>
    </row>
    <row r="219" spans="2:86" ht="21.75" customHeight="1" x14ac:dyDescent="0.15">
      <c r="B219" s="55"/>
      <c r="C219" s="55"/>
      <c r="D219" s="55"/>
      <c r="E219" s="55"/>
      <c r="F219" s="55"/>
      <c r="G219" s="55"/>
      <c r="H219" s="55"/>
      <c r="I219" s="55"/>
      <c r="J219" s="55"/>
      <c r="K219" s="55"/>
      <c r="L219" s="55"/>
      <c r="M219" s="55"/>
      <c r="N219" s="55"/>
      <c r="O219" s="55"/>
      <c r="P219" s="55"/>
      <c r="Q219" s="55"/>
      <c r="R219" s="55"/>
      <c r="S219" s="55"/>
      <c r="T219" s="55"/>
      <c r="U219" s="49"/>
      <c r="V219" s="49"/>
      <c r="W219" s="49"/>
      <c r="X219" s="49"/>
      <c r="Y219" s="49"/>
      <c r="Z219" s="49"/>
      <c r="AA219" s="49"/>
      <c r="AB219" s="49"/>
      <c r="AC219" s="49"/>
      <c r="AD219" s="49"/>
      <c r="AE219" s="49"/>
      <c r="AF219" s="49"/>
      <c r="AG219" s="55"/>
      <c r="AH219" s="55"/>
      <c r="AI219" s="55"/>
      <c r="AJ219" s="55"/>
      <c r="AK219" s="55"/>
      <c r="AL219" s="55"/>
      <c r="AM219" s="55"/>
      <c r="AN219" s="55"/>
      <c r="AO219" s="55"/>
      <c r="AP219" s="55"/>
      <c r="AQ219" s="55"/>
      <c r="AR219" s="55"/>
      <c r="AS219" s="55"/>
      <c r="AT219" s="54">
        <f t="shared" si="9"/>
        <v>0</v>
      </c>
      <c r="AU219" s="54"/>
      <c r="AV219" s="54"/>
      <c r="AW219" s="54"/>
      <c r="AX219" s="54"/>
      <c r="AY219" s="54">
        <f>MATCH(AT219,標準報酬等級表!$F$8:$F$57,1)</f>
        <v>1</v>
      </c>
      <c r="AZ219" s="54"/>
      <c r="BA219" s="54"/>
      <c r="BB219" s="54">
        <f>LOOKUP(AY219,標準報酬等級表!$A$8:$A$57,標準報酬等級表!$D$8:$D$57)</f>
        <v>58</v>
      </c>
      <c r="BC219" s="54"/>
      <c r="BD219" s="54"/>
      <c r="BE219" s="54">
        <f t="shared" si="10"/>
        <v>1</v>
      </c>
      <c r="BF219" s="54"/>
      <c r="BG219" s="54"/>
      <c r="BH219" s="54">
        <f>LOOKUP(BE219,標準報酬等級表!$B$11:$B$42,標準報酬等級表!$D$11:$D$42)</f>
        <v>88</v>
      </c>
      <c r="BI219" s="54"/>
      <c r="BJ219" s="54"/>
      <c r="BK219" s="54">
        <f t="shared" si="11"/>
        <v>1</v>
      </c>
      <c r="BL219" s="54"/>
      <c r="BM219" s="54"/>
      <c r="BN219" s="54"/>
      <c r="BO219" s="54">
        <f>LOOKUP(BK219,標準報酬等級表!$B$11:$B$42,標準報酬等級表!$D$11:$D$42)</f>
        <v>88</v>
      </c>
      <c r="BP219" s="54"/>
      <c r="BQ219" s="54"/>
      <c r="BR219" s="54"/>
      <c r="BS219" s="49"/>
      <c r="BT219" s="49"/>
      <c r="BU219" s="49"/>
      <c r="BV219" s="49"/>
      <c r="BW219" s="49"/>
      <c r="BX219" s="49"/>
      <c r="BY219" s="49"/>
      <c r="BZ219" s="49"/>
      <c r="CA219" s="49"/>
      <c r="CB219" s="49"/>
      <c r="CC219" s="55"/>
      <c r="CD219" s="55"/>
      <c r="CE219" s="55"/>
      <c r="CF219" s="55"/>
      <c r="CG219" s="55"/>
      <c r="CH219" s="55"/>
    </row>
    <row r="220" spans="2:86" ht="21.75" customHeight="1" x14ac:dyDescent="0.15">
      <c r="B220" s="55"/>
      <c r="C220" s="55"/>
      <c r="D220" s="55"/>
      <c r="E220" s="55"/>
      <c r="F220" s="55"/>
      <c r="G220" s="55"/>
      <c r="H220" s="55"/>
      <c r="I220" s="55"/>
      <c r="J220" s="55"/>
      <c r="K220" s="55"/>
      <c r="L220" s="55"/>
      <c r="M220" s="55"/>
      <c r="N220" s="55"/>
      <c r="O220" s="55"/>
      <c r="P220" s="55"/>
      <c r="Q220" s="55"/>
      <c r="R220" s="55"/>
      <c r="S220" s="55"/>
      <c r="T220" s="55"/>
      <c r="U220" s="49"/>
      <c r="V220" s="49"/>
      <c r="W220" s="49"/>
      <c r="X220" s="49"/>
      <c r="Y220" s="49"/>
      <c r="Z220" s="49"/>
      <c r="AA220" s="49"/>
      <c r="AB220" s="49"/>
      <c r="AC220" s="49"/>
      <c r="AD220" s="49"/>
      <c r="AE220" s="49"/>
      <c r="AF220" s="49"/>
      <c r="AG220" s="55"/>
      <c r="AH220" s="55"/>
      <c r="AI220" s="55"/>
      <c r="AJ220" s="55"/>
      <c r="AK220" s="55"/>
      <c r="AL220" s="55"/>
      <c r="AM220" s="55"/>
      <c r="AN220" s="55"/>
      <c r="AO220" s="55"/>
      <c r="AP220" s="55"/>
      <c r="AQ220" s="55"/>
      <c r="AR220" s="55"/>
      <c r="AS220" s="55"/>
      <c r="AT220" s="54">
        <f t="shared" si="9"/>
        <v>0</v>
      </c>
      <c r="AU220" s="54"/>
      <c r="AV220" s="54"/>
      <c r="AW220" s="54"/>
      <c r="AX220" s="54"/>
      <c r="AY220" s="54">
        <f>MATCH(AT220,標準報酬等級表!$F$8:$F$57,1)</f>
        <v>1</v>
      </c>
      <c r="AZ220" s="54"/>
      <c r="BA220" s="54"/>
      <c r="BB220" s="54">
        <f>LOOKUP(AY220,標準報酬等級表!$A$8:$A$57,標準報酬等級表!$D$8:$D$57)</f>
        <v>58</v>
      </c>
      <c r="BC220" s="54"/>
      <c r="BD220" s="54"/>
      <c r="BE220" s="54">
        <f t="shared" si="10"/>
        <v>1</v>
      </c>
      <c r="BF220" s="54"/>
      <c r="BG220" s="54"/>
      <c r="BH220" s="54">
        <f>LOOKUP(BE220,標準報酬等級表!$B$11:$B$42,標準報酬等級表!$D$11:$D$42)</f>
        <v>88</v>
      </c>
      <c r="BI220" s="54"/>
      <c r="BJ220" s="54"/>
      <c r="BK220" s="54">
        <f t="shared" si="11"/>
        <v>1</v>
      </c>
      <c r="BL220" s="54"/>
      <c r="BM220" s="54"/>
      <c r="BN220" s="54"/>
      <c r="BO220" s="54">
        <f>LOOKUP(BK220,標準報酬等級表!$B$11:$B$42,標準報酬等級表!$D$11:$D$42)</f>
        <v>88</v>
      </c>
      <c r="BP220" s="54"/>
      <c r="BQ220" s="54"/>
      <c r="BR220" s="54"/>
      <c r="BS220" s="49"/>
      <c r="BT220" s="49"/>
      <c r="BU220" s="49"/>
      <c r="BV220" s="49"/>
      <c r="BW220" s="49"/>
      <c r="BX220" s="49"/>
      <c r="BY220" s="49"/>
      <c r="BZ220" s="49"/>
      <c r="CA220" s="49"/>
      <c r="CB220" s="49"/>
      <c r="CC220" s="55"/>
      <c r="CD220" s="55"/>
      <c r="CE220" s="55"/>
      <c r="CF220" s="55"/>
      <c r="CG220" s="55"/>
      <c r="CH220" s="55"/>
    </row>
    <row r="221" spans="2:86" ht="21.75" customHeight="1" x14ac:dyDescent="0.15">
      <c r="B221" s="55"/>
      <c r="C221" s="55"/>
      <c r="D221" s="55"/>
      <c r="E221" s="55"/>
      <c r="F221" s="55"/>
      <c r="G221" s="55"/>
      <c r="H221" s="55"/>
      <c r="I221" s="55"/>
      <c r="J221" s="55"/>
      <c r="K221" s="55"/>
      <c r="L221" s="55"/>
      <c r="M221" s="55"/>
      <c r="N221" s="55"/>
      <c r="O221" s="55"/>
      <c r="P221" s="55"/>
      <c r="Q221" s="55"/>
      <c r="R221" s="55"/>
      <c r="S221" s="55"/>
      <c r="T221" s="55"/>
      <c r="U221" s="49"/>
      <c r="V221" s="49"/>
      <c r="W221" s="49"/>
      <c r="X221" s="49"/>
      <c r="Y221" s="49"/>
      <c r="Z221" s="49"/>
      <c r="AA221" s="49"/>
      <c r="AB221" s="49"/>
      <c r="AC221" s="49"/>
      <c r="AD221" s="49"/>
      <c r="AE221" s="49"/>
      <c r="AF221" s="49"/>
      <c r="AG221" s="55"/>
      <c r="AH221" s="55"/>
      <c r="AI221" s="55"/>
      <c r="AJ221" s="55"/>
      <c r="AK221" s="55"/>
      <c r="AL221" s="55"/>
      <c r="AM221" s="55"/>
      <c r="AN221" s="55"/>
      <c r="AO221" s="55"/>
      <c r="AP221" s="55"/>
      <c r="AQ221" s="55"/>
      <c r="AR221" s="55"/>
      <c r="AS221" s="55"/>
      <c r="AT221" s="54">
        <f t="shared" si="9"/>
        <v>0</v>
      </c>
      <c r="AU221" s="54"/>
      <c r="AV221" s="54"/>
      <c r="AW221" s="54"/>
      <c r="AX221" s="54"/>
      <c r="AY221" s="54">
        <f>MATCH(AT221,標準報酬等級表!$F$8:$F$57,1)</f>
        <v>1</v>
      </c>
      <c r="AZ221" s="54"/>
      <c r="BA221" s="54"/>
      <c r="BB221" s="54">
        <f>LOOKUP(AY221,標準報酬等級表!$A$8:$A$57,標準報酬等級表!$D$8:$D$57)</f>
        <v>58</v>
      </c>
      <c r="BC221" s="54"/>
      <c r="BD221" s="54"/>
      <c r="BE221" s="54">
        <f t="shared" si="10"/>
        <v>1</v>
      </c>
      <c r="BF221" s="54"/>
      <c r="BG221" s="54"/>
      <c r="BH221" s="54">
        <f>LOOKUP(BE221,標準報酬等級表!$B$11:$B$42,標準報酬等級表!$D$11:$D$42)</f>
        <v>88</v>
      </c>
      <c r="BI221" s="54"/>
      <c r="BJ221" s="54"/>
      <c r="BK221" s="54">
        <f t="shared" si="11"/>
        <v>1</v>
      </c>
      <c r="BL221" s="54"/>
      <c r="BM221" s="54"/>
      <c r="BN221" s="54"/>
      <c r="BO221" s="54">
        <f>LOOKUP(BK221,標準報酬等級表!$B$11:$B$42,標準報酬等級表!$D$11:$D$42)</f>
        <v>88</v>
      </c>
      <c r="BP221" s="54"/>
      <c r="BQ221" s="54"/>
      <c r="BR221" s="54"/>
      <c r="BS221" s="49"/>
      <c r="BT221" s="49"/>
      <c r="BU221" s="49"/>
      <c r="BV221" s="49"/>
      <c r="BW221" s="49"/>
      <c r="BX221" s="49"/>
      <c r="BY221" s="49"/>
      <c r="BZ221" s="49"/>
      <c r="CA221" s="49"/>
      <c r="CB221" s="49"/>
      <c r="CC221" s="55"/>
      <c r="CD221" s="55"/>
      <c r="CE221" s="55"/>
      <c r="CF221" s="55"/>
      <c r="CG221" s="55"/>
      <c r="CH221" s="55"/>
    </row>
    <row r="222" spans="2:86" ht="21.75" customHeight="1" x14ac:dyDescent="0.15">
      <c r="B222" s="55"/>
      <c r="C222" s="55"/>
      <c r="D222" s="55"/>
      <c r="E222" s="55"/>
      <c r="F222" s="55"/>
      <c r="G222" s="55"/>
      <c r="H222" s="55"/>
      <c r="I222" s="55"/>
      <c r="J222" s="55"/>
      <c r="K222" s="55"/>
      <c r="L222" s="55"/>
      <c r="M222" s="55"/>
      <c r="N222" s="55"/>
      <c r="O222" s="55"/>
      <c r="P222" s="55"/>
      <c r="Q222" s="55"/>
      <c r="R222" s="55"/>
      <c r="S222" s="55"/>
      <c r="T222" s="55"/>
      <c r="U222" s="49"/>
      <c r="V222" s="49"/>
      <c r="W222" s="49"/>
      <c r="X222" s="49"/>
      <c r="Y222" s="49"/>
      <c r="Z222" s="49"/>
      <c r="AA222" s="49"/>
      <c r="AB222" s="49"/>
      <c r="AC222" s="49"/>
      <c r="AD222" s="49"/>
      <c r="AE222" s="49"/>
      <c r="AF222" s="49"/>
      <c r="AG222" s="55"/>
      <c r="AH222" s="55"/>
      <c r="AI222" s="55"/>
      <c r="AJ222" s="55"/>
      <c r="AK222" s="55"/>
      <c r="AL222" s="55"/>
      <c r="AM222" s="55"/>
      <c r="AN222" s="55"/>
      <c r="AO222" s="55"/>
      <c r="AP222" s="55"/>
      <c r="AQ222" s="55"/>
      <c r="AR222" s="55"/>
      <c r="AS222" s="55"/>
      <c r="AT222" s="54">
        <f t="shared" si="9"/>
        <v>0</v>
      </c>
      <c r="AU222" s="54"/>
      <c r="AV222" s="54"/>
      <c r="AW222" s="54"/>
      <c r="AX222" s="54"/>
      <c r="AY222" s="54">
        <f>MATCH(AT222,標準報酬等級表!$F$8:$F$57,1)</f>
        <v>1</v>
      </c>
      <c r="AZ222" s="54"/>
      <c r="BA222" s="54"/>
      <c r="BB222" s="54">
        <f>LOOKUP(AY222,標準報酬等級表!$A$8:$A$57,標準報酬等級表!$D$8:$D$57)</f>
        <v>58</v>
      </c>
      <c r="BC222" s="54"/>
      <c r="BD222" s="54"/>
      <c r="BE222" s="54">
        <f t="shared" si="10"/>
        <v>1</v>
      </c>
      <c r="BF222" s="54"/>
      <c r="BG222" s="54"/>
      <c r="BH222" s="54">
        <f>LOOKUP(BE222,標準報酬等級表!$B$11:$B$42,標準報酬等級表!$D$11:$D$42)</f>
        <v>88</v>
      </c>
      <c r="BI222" s="54"/>
      <c r="BJ222" s="54"/>
      <c r="BK222" s="54">
        <f t="shared" si="11"/>
        <v>1</v>
      </c>
      <c r="BL222" s="54"/>
      <c r="BM222" s="54"/>
      <c r="BN222" s="54"/>
      <c r="BO222" s="54">
        <f>LOOKUP(BK222,標準報酬等級表!$B$11:$B$42,標準報酬等級表!$D$11:$D$42)</f>
        <v>88</v>
      </c>
      <c r="BP222" s="54"/>
      <c r="BQ222" s="54"/>
      <c r="BR222" s="54"/>
      <c r="BS222" s="49"/>
      <c r="BT222" s="49"/>
      <c r="BU222" s="49"/>
      <c r="BV222" s="49"/>
      <c r="BW222" s="49"/>
      <c r="BX222" s="49"/>
      <c r="BY222" s="49"/>
      <c r="BZ222" s="49"/>
      <c r="CA222" s="49"/>
      <c r="CB222" s="49"/>
      <c r="CC222" s="55"/>
      <c r="CD222" s="55"/>
      <c r="CE222" s="55"/>
      <c r="CF222" s="55"/>
      <c r="CG222" s="55"/>
      <c r="CH222" s="55"/>
    </row>
    <row r="223" spans="2:86" ht="21.75" customHeight="1" x14ac:dyDescent="0.15">
      <c r="B223" s="55"/>
      <c r="C223" s="55"/>
      <c r="D223" s="55"/>
      <c r="E223" s="55"/>
      <c r="F223" s="55"/>
      <c r="G223" s="55"/>
      <c r="H223" s="55"/>
      <c r="I223" s="55"/>
      <c r="J223" s="55"/>
      <c r="K223" s="55"/>
      <c r="L223" s="55"/>
      <c r="M223" s="55"/>
      <c r="N223" s="55"/>
      <c r="O223" s="55"/>
      <c r="P223" s="55"/>
      <c r="Q223" s="55"/>
      <c r="R223" s="55"/>
      <c r="S223" s="55"/>
      <c r="T223" s="55"/>
      <c r="U223" s="49"/>
      <c r="V223" s="49"/>
      <c r="W223" s="49"/>
      <c r="X223" s="49"/>
      <c r="Y223" s="49"/>
      <c r="Z223" s="49"/>
      <c r="AA223" s="49"/>
      <c r="AB223" s="49"/>
      <c r="AC223" s="49"/>
      <c r="AD223" s="49"/>
      <c r="AE223" s="49"/>
      <c r="AF223" s="49"/>
      <c r="AG223" s="55"/>
      <c r="AH223" s="55"/>
      <c r="AI223" s="55"/>
      <c r="AJ223" s="55"/>
      <c r="AK223" s="55"/>
      <c r="AL223" s="55"/>
      <c r="AM223" s="55"/>
      <c r="AN223" s="55"/>
      <c r="AO223" s="55"/>
      <c r="AP223" s="55"/>
      <c r="AQ223" s="55"/>
      <c r="AR223" s="55"/>
      <c r="AS223" s="55"/>
      <c r="AT223" s="54">
        <f t="shared" si="9"/>
        <v>0</v>
      </c>
      <c r="AU223" s="54"/>
      <c r="AV223" s="54"/>
      <c r="AW223" s="54"/>
      <c r="AX223" s="54"/>
      <c r="AY223" s="54">
        <f>MATCH(AT223,標準報酬等級表!$F$8:$F$57,1)</f>
        <v>1</v>
      </c>
      <c r="AZ223" s="54"/>
      <c r="BA223" s="54"/>
      <c r="BB223" s="54">
        <f>LOOKUP(AY223,標準報酬等級表!$A$8:$A$57,標準報酬等級表!$D$8:$D$57)</f>
        <v>58</v>
      </c>
      <c r="BC223" s="54"/>
      <c r="BD223" s="54"/>
      <c r="BE223" s="54">
        <f t="shared" si="10"/>
        <v>1</v>
      </c>
      <c r="BF223" s="54"/>
      <c r="BG223" s="54"/>
      <c r="BH223" s="54">
        <f>LOOKUP(BE223,標準報酬等級表!$B$11:$B$42,標準報酬等級表!$D$11:$D$42)</f>
        <v>88</v>
      </c>
      <c r="BI223" s="54"/>
      <c r="BJ223" s="54"/>
      <c r="BK223" s="54">
        <f t="shared" si="11"/>
        <v>1</v>
      </c>
      <c r="BL223" s="54"/>
      <c r="BM223" s="54"/>
      <c r="BN223" s="54"/>
      <c r="BO223" s="54">
        <f>LOOKUP(BK223,標準報酬等級表!$B$11:$B$42,標準報酬等級表!$D$11:$D$42)</f>
        <v>88</v>
      </c>
      <c r="BP223" s="54"/>
      <c r="BQ223" s="54"/>
      <c r="BR223" s="54"/>
      <c r="BS223" s="49"/>
      <c r="BT223" s="49"/>
      <c r="BU223" s="49"/>
      <c r="BV223" s="49"/>
      <c r="BW223" s="49"/>
      <c r="BX223" s="49"/>
      <c r="BY223" s="49"/>
      <c r="BZ223" s="49"/>
      <c r="CA223" s="49"/>
      <c r="CB223" s="49"/>
      <c r="CC223" s="55"/>
      <c r="CD223" s="55"/>
      <c r="CE223" s="55"/>
      <c r="CF223" s="55"/>
      <c r="CG223" s="55"/>
      <c r="CH223" s="55"/>
    </row>
    <row r="224" spans="2:86" ht="21.75" customHeight="1" x14ac:dyDescent="0.15">
      <c r="B224" s="55"/>
      <c r="C224" s="55"/>
      <c r="D224" s="55"/>
      <c r="E224" s="55"/>
      <c r="F224" s="55"/>
      <c r="G224" s="55"/>
      <c r="H224" s="55"/>
      <c r="I224" s="55"/>
      <c r="J224" s="55"/>
      <c r="K224" s="55"/>
      <c r="L224" s="55"/>
      <c r="M224" s="55"/>
      <c r="N224" s="55"/>
      <c r="O224" s="55"/>
      <c r="P224" s="55"/>
      <c r="Q224" s="55"/>
      <c r="R224" s="55"/>
      <c r="S224" s="55"/>
      <c r="T224" s="55"/>
      <c r="U224" s="49"/>
      <c r="V224" s="49"/>
      <c r="W224" s="49"/>
      <c r="X224" s="49"/>
      <c r="Y224" s="49"/>
      <c r="Z224" s="49"/>
      <c r="AA224" s="49"/>
      <c r="AB224" s="49"/>
      <c r="AC224" s="49"/>
      <c r="AD224" s="49"/>
      <c r="AE224" s="49"/>
      <c r="AF224" s="49"/>
      <c r="AG224" s="55"/>
      <c r="AH224" s="55"/>
      <c r="AI224" s="55"/>
      <c r="AJ224" s="55"/>
      <c r="AK224" s="55"/>
      <c r="AL224" s="55"/>
      <c r="AM224" s="55"/>
      <c r="AN224" s="55"/>
      <c r="AO224" s="55"/>
      <c r="AP224" s="55"/>
      <c r="AQ224" s="55"/>
      <c r="AR224" s="55"/>
      <c r="AS224" s="55"/>
      <c r="AT224" s="54">
        <f t="shared" si="9"/>
        <v>0</v>
      </c>
      <c r="AU224" s="54"/>
      <c r="AV224" s="54"/>
      <c r="AW224" s="54"/>
      <c r="AX224" s="54"/>
      <c r="AY224" s="54">
        <f>MATCH(AT224,標準報酬等級表!$F$8:$F$57,1)</f>
        <v>1</v>
      </c>
      <c r="AZ224" s="54"/>
      <c r="BA224" s="54"/>
      <c r="BB224" s="54">
        <f>LOOKUP(AY224,標準報酬等級表!$A$8:$A$57,標準報酬等級表!$D$8:$D$57)</f>
        <v>58</v>
      </c>
      <c r="BC224" s="54"/>
      <c r="BD224" s="54"/>
      <c r="BE224" s="54">
        <f t="shared" si="10"/>
        <v>1</v>
      </c>
      <c r="BF224" s="54"/>
      <c r="BG224" s="54"/>
      <c r="BH224" s="54">
        <f>LOOKUP(BE224,標準報酬等級表!$B$11:$B$42,標準報酬等級表!$D$11:$D$42)</f>
        <v>88</v>
      </c>
      <c r="BI224" s="54"/>
      <c r="BJ224" s="54"/>
      <c r="BK224" s="54">
        <f t="shared" si="11"/>
        <v>1</v>
      </c>
      <c r="BL224" s="54"/>
      <c r="BM224" s="54"/>
      <c r="BN224" s="54"/>
      <c r="BO224" s="54">
        <f>LOOKUP(BK224,標準報酬等級表!$B$11:$B$42,標準報酬等級表!$D$11:$D$42)</f>
        <v>88</v>
      </c>
      <c r="BP224" s="54"/>
      <c r="BQ224" s="54"/>
      <c r="BR224" s="54"/>
      <c r="BS224" s="49"/>
      <c r="BT224" s="49"/>
      <c r="BU224" s="49"/>
      <c r="BV224" s="49"/>
      <c r="BW224" s="49"/>
      <c r="BX224" s="49"/>
      <c r="BY224" s="49"/>
      <c r="BZ224" s="49"/>
      <c r="CA224" s="49"/>
      <c r="CB224" s="49"/>
      <c r="CC224" s="55"/>
      <c r="CD224" s="55"/>
      <c r="CE224" s="55"/>
      <c r="CF224" s="55"/>
      <c r="CG224" s="55"/>
      <c r="CH224" s="55"/>
    </row>
    <row r="225" spans="2:86" ht="21.75" customHeight="1" x14ac:dyDescent="0.15">
      <c r="B225" s="55"/>
      <c r="C225" s="55"/>
      <c r="D225" s="55"/>
      <c r="E225" s="55"/>
      <c r="F225" s="55"/>
      <c r="G225" s="55"/>
      <c r="H225" s="55"/>
      <c r="I225" s="55"/>
      <c r="J225" s="55"/>
      <c r="K225" s="55"/>
      <c r="L225" s="55"/>
      <c r="M225" s="55"/>
      <c r="N225" s="55"/>
      <c r="O225" s="55"/>
      <c r="P225" s="55"/>
      <c r="Q225" s="55"/>
      <c r="R225" s="55"/>
      <c r="S225" s="55"/>
      <c r="T225" s="55"/>
      <c r="U225" s="49"/>
      <c r="V225" s="49"/>
      <c r="W225" s="49"/>
      <c r="X225" s="49"/>
      <c r="Y225" s="49"/>
      <c r="Z225" s="49"/>
      <c r="AA225" s="49"/>
      <c r="AB225" s="49"/>
      <c r="AC225" s="49"/>
      <c r="AD225" s="49"/>
      <c r="AE225" s="49"/>
      <c r="AF225" s="49"/>
      <c r="AG225" s="55"/>
      <c r="AH225" s="55"/>
      <c r="AI225" s="55"/>
      <c r="AJ225" s="55"/>
      <c r="AK225" s="55"/>
      <c r="AL225" s="55"/>
      <c r="AM225" s="55"/>
      <c r="AN225" s="55"/>
      <c r="AO225" s="55"/>
      <c r="AP225" s="55"/>
      <c r="AQ225" s="55"/>
      <c r="AR225" s="55"/>
      <c r="AS225" s="55"/>
      <c r="AT225" s="54">
        <f t="shared" si="9"/>
        <v>0</v>
      </c>
      <c r="AU225" s="54"/>
      <c r="AV225" s="54"/>
      <c r="AW225" s="54"/>
      <c r="AX225" s="54"/>
      <c r="AY225" s="54">
        <f>MATCH(AT225,標準報酬等級表!$F$8:$F$57,1)</f>
        <v>1</v>
      </c>
      <c r="AZ225" s="54"/>
      <c r="BA225" s="54"/>
      <c r="BB225" s="54">
        <f>LOOKUP(AY225,標準報酬等級表!$A$8:$A$57,標準報酬等級表!$D$8:$D$57)</f>
        <v>58</v>
      </c>
      <c r="BC225" s="54"/>
      <c r="BD225" s="54"/>
      <c r="BE225" s="54">
        <f t="shared" si="10"/>
        <v>1</v>
      </c>
      <c r="BF225" s="54"/>
      <c r="BG225" s="54"/>
      <c r="BH225" s="54">
        <f>LOOKUP(BE225,標準報酬等級表!$B$11:$B$42,標準報酬等級表!$D$11:$D$42)</f>
        <v>88</v>
      </c>
      <c r="BI225" s="54"/>
      <c r="BJ225" s="54"/>
      <c r="BK225" s="54">
        <f t="shared" si="11"/>
        <v>1</v>
      </c>
      <c r="BL225" s="54"/>
      <c r="BM225" s="54"/>
      <c r="BN225" s="54"/>
      <c r="BO225" s="54">
        <f>LOOKUP(BK225,標準報酬等級表!$B$11:$B$42,標準報酬等級表!$D$11:$D$42)</f>
        <v>88</v>
      </c>
      <c r="BP225" s="54"/>
      <c r="BQ225" s="54"/>
      <c r="BR225" s="54"/>
      <c r="BS225" s="49"/>
      <c r="BT225" s="49"/>
      <c r="BU225" s="49"/>
      <c r="BV225" s="49"/>
      <c r="BW225" s="49"/>
      <c r="BX225" s="49"/>
      <c r="BY225" s="49"/>
      <c r="BZ225" s="49"/>
      <c r="CA225" s="49"/>
      <c r="CB225" s="49"/>
      <c r="CC225" s="55"/>
      <c r="CD225" s="55"/>
      <c r="CE225" s="55"/>
      <c r="CF225" s="55"/>
      <c r="CG225" s="55"/>
      <c r="CH225" s="55"/>
    </row>
    <row r="226" spans="2:86" ht="21.75" customHeight="1" x14ac:dyDescent="0.15">
      <c r="B226" s="55"/>
      <c r="C226" s="55"/>
      <c r="D226" s="55"/>
      <c r="E226" s="55"/>
      <c r="F226" s="55"/>
      <c r="G226" s="55"/>
      <c r="H226" s="55"/>
      <c r="I226" s="55"/>
      <c r="J226" s="55"/>
      <c r="K226" s="55"/>
      <c r="L226" s="55"/>
      <c r="M226" s="55"/>
      <c r="N226" s="55"/>
      <c r="O226" s="55"/>
      <c r="P226" s="55"/>
      <c r="Q226" s="55"/>
      <c r="R226" s="55"/>
      <c r="S226" s="55"/>
      <c r="T226" s="55"/>
      <c r="U226" s="49"/>
      <c r="V226" s="49"/>
      <c r="W226" s="49"/>
      <c r="X226" s="49"/>
      <c r="Y226" s="49"/>
      <c r="Z226" s="49"/>
      <c r="AA226" s="49"/>
      <c r="AB226" s="49"/>
      <c r="AC226" s="49"/>
      <c r="AD226" s="49"/>
      <c r="AE226" s="49"/>
      <c r="AF226" s="49"/>
      <c r="AG226" s="55"/>
      <c r="AH226" s="55"/>
      <c r="AI226" s="55"/>
      <c r="AJ226" s="55"/>
      <c r="AK226" s="55"/>
      <c r="AL226" s="55"/>
      <c r="AM226" s="55"/>
      <c r="AN226" s="55"/>
      <c r="AO226" s="55"/>
      <c r="AP226" s="55"/>
      <c r="AQ226" s="55"/>
      <c r="AR226" s="55"/>
      <c r="AS226" s="55"/>
      <c r="AT226" s="54">
        <f t="shared" si="9"/>
        <v>0</v>
      </c>
      <c r="AU226" s="54"/>
      <c r="AV226" s="54"/>
      <c r="AW226" s="54"/>
      <c r="AX226" s="54"/>
      <c r="AY226" s="54">
        <f>MATCH(AT226,標準報酬等級表!$F$8:$F$57,1)</f>
        <v>1</v>
      </c>
      <c r="AZ226" s="54"/>
      <c r="BA226" s="54"/>
      <c r="BB226" s="54">
        <f>LOOKUP(AY226,標準報酬等級表!$A$8:$A$57,標準報酬等級表!$D$8:$D$57)</f>
        <v>58</v>
      </c>
      <c r="BC226" s="54"/>
      <c r="BD226" s="54"/>
      <c r="BE226" s="54">
        <f t="shared" si="10"/>
        <v>1</v>
      </c>
      <c r="BF226" s="54"/>
      <c r="BG226" s="54"/>
      <c r="BH226" s="54">
        <f>LOOKUP(BE226,標準報酬等級表!$B$11:$B$42,標準報酬等級表!$D$11:$D$42)</f>
        <v>88</v>
      </c>
      <c r="BI226" s="54"/>
      <c r="BJ226" s="54"/>
      <c r="BK226" s="54">
        <f t="shared" si="11"/>
        <v>1</v>
      </c>
      <c r="BL226" s="54"/>
      <c r="BM226" s="54"/>
      <c r="BN226" s="54"/>
      <c r="BO226" s="54">
        <f>LOOKUP(BK226,標準報酬等級表!$B$11:$B$42,標準報酬等級表!$D$11:$D$42)</f>
        <v>88</v>
      </c>
      <c r="BP226" s="54"/>
      <c r="BQ226" s="54"/>
      <c r="BR226" s="54"/>
      <c r="BS226" s="49"/>
      <c r="BT226" s="49"/>
      <c r="BU226" s="49"/>
      <c r="BV226" s="49"/>
      <c r="BW226" s="49"/>
      <c r="BX226" s="49"/>
      <c r="BY226" s="49"/>
      <c r="BZ226" s="49"/>
      <c r="CA226" s="49"/>
      <c r="CB226" s="49"/>
      <c r="CC226" s="55"/>
      <c r="CD226" s="55"/>
      <c r="CE226" s="55"/>
      <c r="CF226" s="55"/>
      <c r="CG226" s="55"/>
      <c r="CH226" s="55"/>
    </row>
    <row r="227" spans="2:86" ht="21.75" customHeight="1" x14ac:dyDescent="0.15">
      <c r="B227" s="55"/>
      <c r="C227" s="55"/>
      <c r="D227" s="55"/>
      <c r="E227" s="55"/>
      <c r="F227" s="55"/>
      <c r="G227" s="55"/>
      <c r="H227" s="55"/>
      <c r="I227" s="55"/>
      <c r="J227" s="55"/>
      <c r="K227" s="55"/>
      <c r="L227" s="55"/>
      <c r="M227" s="55"/>
      <c r="N227" s="55"/>
      <c r="O227" s="55"/>
      <c r="P227" s="55"/>
      <c r="Q227" s="55"/>
      <c r="R227" s="55"/>
      <c r="S227" s="55"/>
      <c r="T227" s="55"/>
      <c r="U227" s="49"/>
      <c r="V227" s="49"/>
      <c r="W227" s="49"/>
      <c r="X227" s="49"/>
      <c r="Y227" s="49"/>
      <c r="Z227" s="49"/>
      <c r="AA227" s="49"/>
      <c r="AB227" s="49"/>
      <c r="AC227" s="49"/>
      <c r="AD227" s="49"/>
      <c r="AE227" s="49"/>
      <c r="AF227" s="49"/>
      <c r="AG227" s="55"/>
      <c r="AH227" s="55"/>
      <c r="AI227" s="55"/>
      <c r="AJ227" s="55"/>
      <c r="AK227" s="55"/>
      <c r="AL227" s="55"/>
      <c r="AM227" s="55"/>
      <c r="AN227" s="55"/>
      <c r="AO227" s="55"/>
      <c r="AP227" s="55"/>
      <c r="AQ227" s="55"/>
      <c r="AR227" s="55"/>
      <c r="AS227" s="55"/>
      <c r="AT227" s="54">
        <f t="shared" si="9"/>
        <v>0</v>
      </c>
      <c r="AU227" s="54"/>
      <c r="AV227" s="54"/>
      <c r="AW227" s="54"/>
      <c r="AX227" s="54"/>
      <c r="AY227" s="54">
        <f>MATCH(AT227,標準報酬等級表!$F$8:$F$57,1)</f>
        <v>1</v>
      </c>
      <c r="AZ227" s="54"/>
      <c r="BA227" s="54"/>
      <c r="BB227" s="54">
        <f>LOOKUP(AY227,標準報酬等級表!$A$8:$A$57,標準報酬等級表!$D$8:$D$57)</f>
        <v>58</v>
      </c>
      <c r="BC227" s="54"/>
      <c r="BD227" s="54"/>
      <c r="BE227" s="54">
        <f t="shared" si="10"/>
        <v>1</v>
      </c>
      <c r="BF227" s="54"/>
      <c r="BG227" s="54"/>
      <c r="BH227" s="54">
        <f>LOOKUP(BE227,標準報酬等級表!$B$11:$B$42,標準報酬等級表!$D$11:$D$42)</f>
        <v>88</v>
      </c>
      <c r="BI227" s="54"/>
      <c r="BJ227" s="54"/>
      <c r="BK227" s="54">
        <f t="shared" si="11"/>
        <v>1</v>
      </c>
      <c r="BL227" s="54"/>
      <c r="BM227" s="54"/>
      <c r="BN227" s="54"/>
      <c r="BO227" s="54">
        <f>LOOKUP(BK227,標準報酬等級表!$B$11:$B$42,標準報酬等級表!$D$11:$D$42)</f>
        <v>88</v>
      </c>
      <c r="BP227" s="54"/>
      <c r="BQ227" s="54"/>
      <c r="BR227" s="54"/>
      <c r="BS227" s="49"/>
      <c r="BT227" s="49"/>
      <c r="BU227" s="49"/>
      <c r="BV227" s="49"/>
      <c r="BW227" s="49"/>
      <c r="BX227" s="49"/>
      <c r="BY227" s="49"/>
      <c r="BZ227" s="49"/>
      <c r="CA227" s="49"/>
      <c r="CB227" s="49"/>
      <c r="CC227" s="55"/>
      <c r="CD227" s="55"/>
      <c r="CE227" s="55"/>
      <c r="CF227" s="55"/>
      <c r="CG227" s="55"/>
      <c r="CH227" s="55"/>
    </row>
    <row r="228" spans="2:86" ht="21.75" customHeight="1" x14ac:dyDescent="0.15">
      <c r="B228" s="55"/>
      <c r="C228" s="55"/>
      <c r="D228" s="55"/>
      <c r="E228" s="55"/>
      <c r="F228" s="55"/>
      <c r="G228" s="55"/>
      <c r="H228" s="55"/>
      <c r="I228" s="55"/>
      <c r="J228" s="55"/>
      <c r="K228" s="55"/>
      <c r="L228" s="55"/>
      <c r="M228" s="55"/>
      <c r="N228" s="55"/>
      <c r="O228" s="55"/>
      <c r="P228" s="55"/>
      <c r="Q228" s="55"/>
      <c r="R228" s="55"/>
      <c r="S228" s="55"/>
      <c r="T228" s="55"/>
      <c r="U228" s="49"/>
      <c r="V228" s="49"/>
      <c r="W228" s="49"/>
      <c r="X228" s="49"/>
      <c r="Y228" s="49"/>
      <c r="Z228" s="49"/>
      <c r="AA228" s="49"/>
      <c r="AB228" s="49"/>
      <c r="AC228" s="49"/>
      <c r="AD228" s="49"/>
      <c r="AE228" s="49"/>
      <c r="AF228" s="49"/>
      <c r="AG228" s="55"/>
      <c r="AH228" s="55"/>
      <c r="AI228" s="55"/>
      <c r="AJ228" s="55"/>
      <c r="AK228" s="55"/>
      <c r="AL228" s="55"/>
      <c r="AM228" s="55"/>
      <c r="AN228" s="55"/>
      <c r="AO228" s="55"/>
      <c r="AP228" s="55"/>
      <c r="AQ228" s="55"/>
      <c r="AR228" s="55"/>
      <c r="AS228" s="55"/>
      <c r="AT228" s="54">
        <f t="shared" si="9"/>
        <v>0</v>
      </c>
      <c r="AU228" s="54"/>
      <c r="AV228" s="54"/>
      <c r="AW228" s="54"/>
      <c r="AX228" s="54"/>
      <c r="AY228" s="54">
        <f>MATCH(AT228,標準報酬等級表!$F$8:$F$57,1)</f>
        <v>1</v>
      </c>
      <c r="AZ228" s="54"/>
      <c r="BA228" s="54"/>
      <c r="BB228" s="54">
        <f>LOOKUP(AY228,標準報酬等級表!$A$8:$A$57,標準報酬等級表!$D$8:$D$57)</f>
        <v>58</v>
      </c>
      <c r="BC228" s="54"/>
      <c r="BD228" s="54"/>
      <c r="BE228" s="54">
        <f t="shared" si="10"/>
        <v>1</v>
      </c>
      <c r="BF228" s="54"/>
      <c r="BG228" s="54"/>
      <c r="BH228" s="54">
        <f>LOOKUP(BE228,標準報酬等級表!$B$11:$B$42,標準報酬等級表!$D$11:$D$42)</f>
        <v>88</v>
      </c>
      <c r="BI228" s="54"/>
      <c r="BJ228" s="54"/>
      <c r="BK228" s="54">
        <f t="shared" si="11"/>
        <v>1</v>
      </c>
      <c r="BL228" s="54"/>
      <c r="BM228" s="54"/>
      <c r="BN228" s="54"/>
      <c r="BO228" s="54">
        <f>LOOKUP(BK228,標準報酬等級表!$B$11:$B$42,標準報酬等級表!$D$11:$D$42)</f>
        <v>88</v>
      </c>
      <c r="BP228" s="54"/>
      <c r="BQ228" s="54"/>
      <c r="BR228" s="54"/>
      <c r="BS228" s="49"/>
      <c r="BT228" s="49"/>
      <c r="BU228" s="49"/>
      <c r="BV228" s="49"/>
      <c r="BW228" s="49"/>
      <c r="BX228" s="49"/>
      <c r="BY228" s="49"/>
      <c r="BZ228" s="49"/>
      <c r="CA228" s="49"/>
      <c r="CB228" s="49"/>
      <c r="CC228" s="55"/>
      <c r="CD228" s="55"/>
      <c r="CE228" s="55"/>
      <c r="CF228" s="55"/>
      <c r="CG228" s="55"/>
      <c r="CH228" s="55"/>
    </row>
    <row r="229" spans="2:86" ht="21.75" customHeight="1" x14ac:dyDescent="0.15">
      <c r="B229" s="55"/>
      <c r="C229" s="55"/>
      <c r="D229" s="55"/>
      <c r="E229" s="55"/>
      <c r="F229" s="55"/>
      <c r="G229" s="55"/>
      <c r="H229" s="55"/>
      <c r="I229" s="55"/>
      <c r="J229" s="55"/>
      <c r="K229" s="55"/>
      <c r="L229" s="55"/>
      <c r="M229" s="55"/>
      <c r="N229" s="55"/>
      <c r="O229" s="55"/>
      <c r="P229" s="55"/>
      <c r="Q229" s="55"/>
      <c r="R229" s="55"/>
      <c r="S229" s="55"/>
      <c r="T229" s="55"/>
      <c r="U229" s="49"/>
      <c r="V229" s="49"/>
      <c r="W229" s="49"/>
      <c r="X229" s="49"/>
      <c r="Y229" s="49"/>
      <c r="Z229" s="49"/>
      <c r="AA229" s="49"/>
      <c r="AB229" s="49"/>
      <c r="AC229" s="49"/>
      <c r="AD229" s="49"/>
      <c r="AE229" s="49"/>
      <c r="AF229" s="49"/>
      <c r="AG229" s="55"/>
      <c r="AH229" s="55"/>
      <c r="AI229" s="55"/>
      <c r="AJ229" s="55"/>
      <c r="AK229" s="55"/>
      <c r="AL229" s="55"/>
      <c r="AM229" s="55"/>
      <c r="AN229" s="55"/>
      <c r="AO229" s="55"/>
      <c r="AP229" s="55"/>
      <c r="AQ229" s="55"/>
      <c r="AR229" s="55"/>
      <c r="AS229" s="55"/>
      <c r="AT229" s="54">
        <f t="shared" si="9"/>
        <v>0</v>
      </c>
      <c r="AU229" s="54"/>
      <c r="AV229" s="54"/>
      <c r="AW229" s="54"/>
      <c r="AX229" s="54"/>
      <c r="AY229" s="54">
        <f>MATCH(AT229,標準報酬等級表!$F$8:$F$57,1)</f>
        <v>1</v>
      </c>
      <c r="AZ229" s="54"/>
      <c r="BA229" s="54"/>
      <c r="BB229" s="54">
        <f>LOOKUP(AY229,標準報酬等級表!$A$8:$A$57,標準報酬等級表!$D$8:$D$57)</f>
        <v>58</v>
      </c>
      <c r="BC229" s="54"/>
      <c r="BD229" s="54"/>
      <c r="BE229" s="54">
        <f t="shared" si="10"/>
        <v>1</v>
      </c>
      <c r="BF229" s="54"/>
      <c r="BG229" s="54"/>
      <c r="BH229" s="54">
        <f>LOOKUP(BE229,標準報酬等級表!$B$11:$B$42,標準報酬等級表!$D$11:$D$42)</f>
        <v>88</v>
      </c>
      <c r="BI229" s="54"/>
      <c r="BJ229" s="54"/>
      <c r="BK229" s="54">
        <f t="shared" si="11"/>
        <v>1</v>
      </c>
      <c r="BL229" s="54"/>
      <c r="BM229" s="54"/>
      <c r="BN229" s="54"/>
      <c r="BO229" s="54">
        <f>LOOKUP(BK229,標準報酬等級表!$B$11:$B$42,標準報酬等級表!$D$11:$D$42)</f>
        <v>88</v>
      </c>
      <c r="BP229" s="54"/>
      <c r="BQ229" s="54"/>
      <c r="BR229" s="54"/>
      <c r="BS229" s="49"/>
      <c r="BT229" s="49"/>
      <c r="BU229" s="49"/>
      <c r="BV229" s="49"/>
      <c r="BW229" s="49"/>
      <c r="BX229" s="49"/>
      <c r="BY229" s="49"/>
      <c r="BZ229" s="49"/>
      <c r="CA229" s="49"/>
      <c r="CB229" s="49"/>
      <c r="CC229" s="55"/>
      <c r="CD229" s="55"/>
      <c r="CE229" s="55"/>
      <c r="CF229" s="55"/>
      <c r="CG229" s="55"/>
      <c r="CH229" s="55"/>
    </row>
    <row r="230" spans="2:86" ht="21.75" customHeight="1" x14ac:dyDescent="0.15">
      <c r="B230" s="55"/>
      <c r="C230" s="55"/>
      <c r="D230" s="55"/>
      <c r="E230" s="55"/>
      <c r="F230" s="55"/>
      <c r="G230" s="55"/>
      <c r="H230" s="55"/>
      <c r="I230" s="55"/>
      <c r="J230" s="55"/>
      <c r="K230" s="55"/>
      <c r="L230" s="55"/>
      <c r="M230" s="55"/>
      <c r="N230" s="55"/>
      <c r="O230" s="55"/>
      <c r="P230" s="55"/>
      <c r="Q230" s="55"/>
      <c r="R230" s="55"/>
      <c r="S230" s="55"/>
      <c r="T230" s="55"/>
      <c r="U230" s="49"/>
      <c r="V230" s="49"/>
      <c r="W230" s="49"/>
      <c r="X230" s="49"/>
      <c r="Y230" s="49"/>
      <c r="Z230" s="49"/>
      <c r="AA230" s="49"/>
      <c r="AB230" s="49"/>
      <c r="AC230" s="49"/>
      <c r="AD230" s="49"/>
      <c r="AE230" s="49"/>
      <c r="AF230" s="49"/>
      <c r="AG230" s="55"/>
      <c r="AH230" s="55"/>
      <c r="AI230" s="55"/>
      <c r="AJ230" s="55"/>
      <c r="AK230" s="55"/>
      <c r="AL230" s="55"/>
      <c r="AM230" s="55"/>
      <c r="AN230" s="55"/>
      <c r="AO230" s="55"/>
      <c r="AP230" s="55"/>
      <c r="AQ230" s="55"/>
      <c r="AR230" s="55"/>
      <c r="AS230" s="55"/>
      <c r="AT230" s="54">
        <f t="shared" si="9"/>
        <v>0</v>
      </c>
      <c r="AU230" s="54"/>
      <c r="AV230" s="54"/>
      <c r="AW230" s="54"/>
      <c r="AX230" s="54"/>
      <c r="AY230" s="54">
        <f>MATCH(AT230,標準報酬等級表!$F$8:$F$57,1)</f>
        <v>1</v>
      </c>
      <c r="AZ230" s="54"/>
      <c r="BA230" s="54"/>
      <c r="BB230" s="54">
        <f>LOOKUP(AY230,標準報酬等級表!$A$8:$A$57,標準報酬等級表!$D$8:$D$57)</f>
        <v>58</v>
      </c>
      <c r="BC230" s="54"/>
      <c r="BD230" s="54"/>
      <c r="BE230" s="54">
        <f t="shared" si="10"/>
        <v>1</v>
      </c>
      <c r="BF230" s="54"/>
      <c r="BG230" s="54"/>
      <c r="BH230" s="54">
        <f>LOOKUP(BE230,標準報酬等級表!$B$11:$B$42,標準報酬等級表!$D$11:$D$42)</f>
        <v>88</v>
      </c>
      <c r="BI230" s="54"/>
      <c r="BJ230" s="54"/>
      <c r="BK230" s="54">
        <f t="shared" si="11"/>
        <v>1</v>
      </c>
      <c r="BL230" s="54"/>
      <c r="BM230" s="54"/>
      <c r="BN230" s="54"/>
      <c r="BO230" s="54">
        <f>LOOKUP(BK230,標準報酬等級表!$B$11:$B$42,標準報酬等級表!$D$11:$D$42)</f>
        <v>88</v>
      </c>
      <c r="BP230" s="54"/>
      <c r="BQ230" s="54"/>
      <c r="BR230" s="54"/>
      <c r="BS230" s="49"/>
      <c r="BT230" s="49"/>
      <c r="BU230" s="49"/>
      <c r="BV230" s="49"/>
      <c r="BW230" s="49"/>
      <c r="BX230" s="49"/>
      <c r="BY230" s="49"/>
      <c r="BZ230" s="49"/>
      <c r="CA230" s="49"/>
      <c r="CB230" s="49"/>
      <c r="CC230" s="55"/>
      <c r="CD230" s="55"/>
      <c r="CE230" s="55"/>
      <c r="CF230" s="55"/>
      <c r="CG230" s="55"/>
      <c r="CH230" s="55"/>
    </row>
    <row r="231" spans="2:86" ht="21.75" customHeight="1" x14ac:dyDescent="0.15">
      <c r="B231" s="55"/>
      <c r="C231" s="55"/>
      <c r="D231" s="55"/>
      <c r="E231" s="55"/>
      <c r="F231" s="55"/>
      <c r="G231" s="55"/>
      <c r="H231" s="55"/>
      <c r="I231" s="55"/>
      <c r="J231" s="55"/>
      <c r="K231" s="55"/>
      <c r="L231" s="55"/>
      <c r="M231" s="55"/>
      <c r="N231" s="55"/>
      <c r="O231" s="55"/>
      <c r="P231" s="55"/>
      <c r="Q231" s="55"/>
      <c r="R231" s="55"/>
      <c r="S231" s="55"/>
      <c r="T231" s="55"/>
      <c r="U231" s="49"/>
      <c r="V231" s="49"/>
      <c r="W231" s="49"/>
      <c r="X231" s="49"/>
      <c r="Y231" s="49"/>
      <c r="Z231" s="49"/>
      <c r="AA231" s="49"/>
      <c r="AB231" s="49"/>
      <c r="AC231" s="49"/>
      <c r="AD231" s="49"/>
      <c r="AE231" s="49"/>
      <c r="AF231" s="49"/>
      <c r="AG231" s="55"/>
      <c r="AH231" s="55"/>
      <c r="AI231" s="55"/>
      <c r="AJ231" s="55"/>
      <c r="AK231" s="55"/>
      <c r="AL231" s="55"/>
      <c r="AM231" s="55"/>
      <c r="AN231" s="55"/>
      <c r="AO231" s="55"/>
      <c r="AP231" s="55"/>
      <c r="AQ231" s="55"/>
      <c r="AR231" s="55"/>
      <c r="AS231" s="55"/>
      <c r="AT231" s="54">
        <f t="shared" si="9"/>
        <v>0</v>
      </c>
      <c r="AU231" s="54"/>
      <c r="AV231" s="54"/>
      <c r="AW231" s="54"/>
      <c r="AX231" s="54"/>
      <c r="AY231" s="54">
        <f>MATCH(AT231,標準報酬等級表!$F$8:$F$57,1)</f>
        <v>1</v>
      </c>
      <c r="AZ231" s="54"/>
      <c r="BA231" s="54"/>
      <c r="BB231" s="54">
        <f>LOOKUP(AY231,標準報酬等級表!$A$8:$A$57,標準報酬等級表!$D$8:$D$57)</f>
        <v>58</v>
      </c>
      <c r="BC231" s="54"/>
      <c r="BD231" s="54"/>
      <c r="BE231" s="54">
        <f t="shared" si="10"/>
        <v>1</v>
      </c>
      <c r="BF231" s="54"/>
      <c r="BG231" s="54"/>
      <c r="BH231" s="54">
        <f>LOOKUP(BE231,標準報酬等級表!$B$11:$B$42,標準報酬等級表!$D$11:$D$42)</f>
        <v>88</v>
      </c>
      <c r="BI231" s="54"/>
      <c r="BJ231" s="54"/>
      <c r="BK231" s="54">
        <f t="shared" si="11"/>
        <v>1</v>
      </c>
      <c r="BL231" s="54"/>
      <c r="BM231" s="54"/>
      <c r="BN231" s="54"/>
      <c r="BO231" s="54">
        <f>LOOKUP(BK231,標準報酬等級表!$B$11:$B$42,標準報酬等級表!$D$11:$D$42)</f>
        <v>88</v>
      </c>
      <c r="BP231" s="54"/>
      <c r="BQ231" s="54"/>
      <c r="BR231" s="54"/>
      <c r="BS231" s="49"/>
      <c r="BT231" s="49"/>
      <c r="BU231" s="49"/>
      <c r="BV231" s="49"/>
      <c r="BW231" s="49"/>
      <c r="BX231" s="49"/>
      <c r="BY231" s="49"/>
      <c r="BZ231" s="49"/>
      <c r="CA231" s="49"/>
      <c r="CB231" s="49"/>
      <c r="CC231" s="55"/>
      <c r="CD231" s="55"/>
      <c r="CE231" s="55"/>
      <c r="CF231" s="55"/>
      <c r="CG231" s="55"/>
      <c r="CH231" s="55"/>
    </row>
    <row r="232" spans="2:86" ht="21.75" customHeight="1" x14ac:dyDescent="0.15">
      <c r="B232" s="55"/>
      <c r="C232" s="55"/>
      <c r="D232" s="55"/>
      <c r="E232" s="55"/>
      <c r="F232" s="55"/>
      <c r="G232" s="55"/>
      <c r="H232" s="55"/>
      <c r="I232" s="55"/>
      <c r="J232" s="55"/>
      <c r="K232" s="55"/>
      <c r="L232" s="55"/>
      <c r="M232" s="55"/>
      <c r="N232" s="55"/>
      <c r="O232" s="55"/>
      <c r="P232" s="55"/>
      <c r="Q232" s="55"/>
      <c r="R232" s="55"/>
      <c r="S232" s="55"/>
      <c r="T232" s="55"/>
      <c r="U232" s="49"/>
      <c r="V232" s="49"/>
      <c r="W232" s="49"/>
      <c r="X232" s="49"/>
      <c r="Y232" s="49"/>
      <c r="Z232" s="49"/>
      <c r="AA232" s="49"/>
      <c r="AB232" s="49"/>
      <c r="AC232" s="49"/>
      <c r="AD232" s="49"/>
      <c r="AE232" s="49"/>
      <c r="AF232" s="49"/>
      <c r="AG232" s="55"/>
      <c r="AH232" s="55"/>
      <c r="AI232" s="55"/>
      <c r="AJ232" s="55"/>
      <c r="AK232" s="55"/>
      <c r="AL232" s="55"/>
      <c r="AM232" s="55"/>
      <c r="AN232" s="55"/>
      <c r="AO232" s="55"/>
      <c r="AP232" s="55"/>
      <c r="AQ232" s="55"/>
      <c r="AR232" s="55"/>
      <c r="AS232" s="55"/>
      <c r="AT232" s="54">
        <f t="shared" si="9"/>
        <v>0</v>
      </c>
      <c r="AU232" s="54"/>
      <c r="AV232" s="54"/>
      <c r="AW232" s="54"/>
      <c r="AX232" s="54"/>
      <c r="AY232" s="54">
        <f>MATCH(AT232,標準報酬等級表!$F$8:$F$57,1)</f>
        <v>1</v>
      </c>
      <c r="AZ232" s="54"/>
      <c r="BA232" s="54"/>
      <c r="BB232" s="54">
        <f>LOOKUP(AY232,標準報酬等級表!$A$8:$A$57,標準報酬等級表!$D$8:$D$57)</f>
        <v>58</v>
      </c>
      <c r="BC232" s="54"/>
      <c r="BD232" s="54"/>
      <c r="BE232" s="54">
        <f t="shared" si="10"/>
        <v>1</v>
      </c>
      <c r="BF232" s="54"/>
      <c r="BG232" s="54"/>
      <c r="BH232" s="54">
        <f>LOOKUP(BE232,標準報酬等級表!$B$11:$B$42,標準報酬等級表!$D$11:$D$42)</f>
        <v>88</v>
      </c>
      <c r="BI232" s="54"/>
      <c r="BJ232" s="54"/>
      <c r="BK232" s="54">
        <f t="shared" si="11"/>
        <v>1</v>
      </c>
      <c r="BL232" s="54"/>
      <c r="BM232" s="54"/>
      <c r="BN232" s="54"/>
      <c r="BO232" s="54">
        <f>LOOKUP(BK232,標準報酬等級表!$B$11:$B$42,標準報酬等級表!$D$11:$D$42)</f>
        <v>88</v>
      </c>
      <c r="BP232" s="54"/>
      <c r="BQ232" s="54"/>
      <c r="BR232" s="54"/>
      <c r="BS232" s="49"/>
      <c r="BT232" s="49"/>
      <c r="BU232" s="49"/>
      <c r="BV232" s="49"/>
      <c r="BW232" s="49"/>
      <c r="BX232" s="49"/>
      <c r="BY232" s="49"/>
      <c r="BZ232" s="49"/>
      <c r="CA232" s="49"/>
      <c r="CB232" s="49"/>
      <c r="CC232" s="55"/>
      <c r="CD232" s="55"/>
      <c r="CE232" s="55"/>
      <c r="CF232" s="55"/>
      <c r="CG232" s="55"/>
      <c r="CH232" s="55"/>
    </row>
    <row r="233" spans="2:86" ht="21.75" customHeight="1" x14ac:dyDescent="0.15">
      <c r="B233" s="55"/>
      <c r="C233" s="55"/>
      <c r="D233" s="55"/>
      <c r="E233" s="55"/>
      <c r="F233" s="55"/>
      <c r="G233" s="55"/>
      <c r="H233" s="55"/>
      <c r="I233" s="55"/>
      <c r="J233" s="55"/>
      <c r="K233" s="55"/>
      <c r="L233" s="55"/>
      <c r="M233" s="55"/>
      <c r="N233" s="55"/>
      <c r="O233" s="55"/>
      <c r="P233" s="55"/>
      <c r="Q233" s="55"/>
      <c r="R233" s="55"/>
      <c r="S233" s="55"/>
      <c r="T233" s="55"/>
      <c r="U233" s="49"/>
      <c r="V233" s="49"/>
      <c r="W233" s="49"/>
      <c r="X233" s="49"/>
      <c r="Y233" s="49"/>
      <c r="Z233" s="49"/>
      <c r="AA233" s="49"/>
      <c r="AB233" s="49"/>
      <c r="AC233" s="49"/>
      <c r="AD233" s="49"/>
      <c r="AE233" s="49"/>
      <c r="AF233" s="49"/>
      <c r="AG233" s="55"/>
      <c r="AH233" s="55"/>
      <c r="AI233" s="55"/>
      <c r="AJ233" s="55"/>
      <c r="AK233" s="55"/>
      <c r="AL233" s="55"/>
      <c r="AM233" s="55"/>
      <c r="AN233" s="55"/>
      <c r="AO233" s="55"/>
      <c r="AP233" s="55"/>
      <c r="AQ233" s="55"/>
      <c r="AR233" s="55"/>
      <c r="AS233" s="55"/>
      <c r="AT233" s="54">
        <f t="shared" si="9"/>
        <v>0</v>
      </c>
      <c r="AU233" s="54"/>
      <c r="AV233" s="54"/>
      <c r="AW233" s="54"/>
      <c r="AX233" s="54"/>
      <c r="AY233" s="54">
        <f>MATCH(AT233,標準報酬等級表!$F$8:$F$57,1)</f>
        <v>1</v>
      </c>
      <c r="AZ233" s="54"/>
      <c r="BA233" s="54"/>
      <c r="BB233" s="54">
        <f>LOOKUP(AY233,標準報酬等級表!$A$8:$A$57,標準報酬等級表!$D$8:$D$57)</f>
        <v>58</v>
      </c>
      <c r="BC233" s="54"/>
      <c r="BD233" s="54"/>
      <c r="BE233" s="54">
        <f t="shared" si="10"/>
        <v>1</v>
      </c>
      <c r="BF233" s="54"/>
      <c r="BG233" s="54"/>
      <c r="BH233" s="54">
        <f>LOOKUP(BE233,標準報酬等級表!$B$11:$B$42,標準報酬等級表!$D$11:$D$42)</f>
        <v>88</v>
      </c>
      <c r="BI233" s="54"/>
      <c r="BJ233" s="54"/>
      <c r="BK233" s="54">
        <f t="shared" si="11"/>
        <v>1</v>
      </c>
      <c r="BL233" s="54"/>
      <c r="BM233" s="54"/>
      <c r="BN233" s="54"/>
      <c r="BO233" s="54">
        <f>LOOKUP(BK233,標準報酬等級表!$B$11:$B$42,標準報酬等級表!$D$11:$D$42)</f>
        <v>88</v>
      </c>
      <c r="BP233" s="54"/>
      <c r="BQ233" s="54"/>
      <c r="BR233" s="54"/>
      <c r="BS233" s="49"/>
      <c r="BT233" s="49"/>
      <c r="BU233" s="49"/>
      <c r="BV233" s="49"/>
      <c r="BW233" s="49"/>
      <c r="BX233" s="49"/>
      <c r="BY233" s="49"/>
      <c r="BZ233" s="49"/>
      <c r="CA233" s="49"/>
      <c r="CB233" s="49"/>
      <c r="CC233" s="55"/>
      <c r="CD233" s="55"/>
      <c r="CE233" s="55"/>
      <c r="CF233" s="55"/>
      <c r="CG233" s="55"/>
      <c r="CH233" s="55"/>
    </row>
    <row r="234" spans="2:86" ht="21.75" customHeight="1" x14ac:dyDescent="0.15">
      <c r="B234" s="55"/>
      <c r="C234" s="55"/>
      <c r="D234" s="55"/>
      <c r="E234" s="55"/>
      <c r="F234" s="55"/>
      <c r="G234" s="55"/>
      <c r="H234" s="55"/>
      <c r="I234" s="55"/>
      <c r="J234" s="55"/>
      <c r="K234" s="55"/>
      <c r="L234" s="55"/>
      <c r="M234" s="55"/>
      <c r="N234" s="55"/>
      <c r="O234" s="55"/>
      <c r="P234" s="55"/>
      <c r="Q234" s="55"/>
      <c r="R234" s="55"/>
      <c r="S234" s="55"/>
      <c r="T234" s="55"/>
      <c r="U234" s="49"/>
      <c r="V234" s="49"/>
      <c r="W234" s="49"/>
      <c r="X234" s="49"/>
      <c r="Y234" s="49"/>
      <c r="Z234" s="49"/>
      <c r="AA234" s="49"/>
      <c r="AB234" s="49"/>
      <c r="AC234" s="49"/>
      <c r="AD234" s="49"/>
      <c r="AE234" s="49"/>
      <c r="AF234" s="49"/>
      <c r="AG234" s="55"/>
      <c r="AH234" s="55"/>
      <c r="AI234" s="55"/>
      <c r="AJ234" s="55"/>
      <c r="AK234" s="55"/>
      <c r="AL234" s="55"/>
      <c r="AM234" s="55"/>
      <c r="AN234" s="55"/>
      <c r="AO234" s="55"/>
      <c r="AP234" s="55"/>
      <c r="AQ234" s="55"/>
      <c r="AR234" s="55"/>
      <c r="AS234" s="55"/>
      <c r="AT234" s="54">
        <f t="shared" si="9"/>
        <v>0</v>
      </c>
      <c r="AU234" s="54"/>
      <c r="AV234" s="54"/>
      <c r="AW234" s="54"/>
      <c r="AX234" s="54"/>
      <c r="AY234" s="54">
        <f>MATCH(AT234,標準報酬等級表!$F$8:$F$57,1)</f>
        <v>1</v>
      </c>
      <c r="AZ234" s="54"/>
      <c r="BA234" s="54"/>
      <c r="BB234" s="54">
        <f>LOOKUP(AY234,標準報酬等級表!$A$8:$A$57,標準報酬等級表!$D$8:$D$57)</f>
        <v>58</v>
      </c>
      <c r="BC234" s="54"/>
      <c r="BD234" s="54"/>
      <c r="BE234" s="54">
        <f t="shared" si="10"/>
        <v>1</v>
      </c>
      <c r="BF234" s="54"/>
      <c r="BG234" s="54"/>
      <c r="BH234" s="54">
        <f>LOOKUP(BE234,標準報酬等級表!$B$11:$B$42,標準報酬等級表!$D$11:$D$42)</f>
        <v>88</v>
      </c>
      <c r="BI234" s="54"/>
      <c r="BJ234" s="54"/>
      <c r="BK234" s="54">
        <f t="shared" si="11"/>
        <v>1</v>
      </c>
      <c r="BL234" s="54"/>
      <c r="BM234" s="54"/>
      <c r="BN234" s="54"/>
      <c r="BO234" s="54">
        <f>LOOKUP(BK234,標準報酬等級表!$B$11:$B$42,標準報酬等級表!$D$11:$D$42)</f>
        <v>88</v>
      </c>
      <c r="BP234" s="54"/>
      <c r="BQ234" s="54"/>
      <c r="BR234" s="54"/>
      <c r="BS234" s="49"/>
      <c r="BT234" s="49"/>
      <c r="BU234" s="49"/>
      <c r="BV234" s="49"/>
      <c r="BW234" s="49"/>
      <c r="BX234" s="49"/>
      <c r="BY234" s="49"/>
      <c r="BZ234" s="49"/>
      <c r="CA234" s="49"/>
      <c r="CB234" s="49"/>
      <c r="CC234" s="55"/>
      <c r="CD234" s="55"/>
      <c r="CE234" s="55"/>
      <c r="CF234" s="55"/>
      <c r="CG234" s="55"/>
      <c r="CH234" s="55"/>
    </row>
    <row r="235" spans="2:86" ht="21.75" customHeight="1" x14ac:dyDescent="0.15">
      <c r="B235" s="55"/>
      <c r="C235" s="55"/>
      <c r="D235" s="55"/>
      <c r="E235" s="55"/>
      <c r="F235" s="55"/>
      <c r="G235" s="55"/>
      <c r="H235" s="55"/>
      <c r="I235" s="55"/>
      <c r="J235" s="55"/>
      <c r="K235" s="55"/>
      <c r="L235" s="55"/>
      <c r="M235" s="55"/>
      <c r="N235" s="55"/>
      <c r="O235" s="55"/>
      <c r="P235" s="55"/>
      <c r="Q235" s="55"/>
      <c r="R235" s="55"/>
      <c r="S235" s="55"/>
      <c r="T235" s="55"/>
      <c r="U235" s="49"/>
      <c r="V235" s="49"/>
      <c r="W235" s="49"/>
      <c r="X235" s="49"/>
      <c r="Y235" s="49"/>
      <c r="Z235" s="49"/>
      <c r="AA235" s="49"/>
      <c r="AB235" s="49"/>
      <c r="AC235" s="49"/>
      <c r="AD235" s="49"/>
      <c r="AE235" s="49"/>
      <c r="AF235" s="49"/>
      <c r="AG235" s="55"/>
      <c r="AH235" s="55"/>
      <c r="AI235" s="55"/>
      <c r="AJ235" s="55"/>
      <c r="AK235" s="55"/>
      <c r="AL235" s="55"/>
      <c r="AM235" s="55"/>
      <c r="AN235" s="55"/>
      <c r="AO235" s="55"/>
      <c r="AP235" s="55"/>
      <c r="AQ235" s="55"/>
      <c r="AR235" s="55"/>
      <c r="AS235" s="55"/>
      <c r="AT235" s="54">
        <f t="shared" si="9"/>
        <v>0</v>
      </c>
      <c r="AU235" s="54"/>
      <c r="AV235" s="54"/>
      <c r="AW235" s="54"/>
      <c r="AX235" s="54"/>
      <c r="AY235" s="54">
        <f>MATCH(AT235,標準報酬等級表!$F$8:$F$57,1)</f>
        <v>1</v>
      </c>
      <c r="AZ235" s="54"/>
      <c r="BA235" s="54"/>
      <c r="BB235" s="54">
        <f>LOOKUP(AY235,標準報酬等級表!$A$8:$A$57,標準報酬等級表!$D$8:$D$57)</f>
        <v>58</v>
      </c>
      <c r="BC235" s="54"/>
      <c r="BD235" s="54"/>
      <c r="BE235" s="54">
        <f t="shared" si="10"/>
        <v>1</v>
      </c>
      <c r="BF235" s="54"/>
      <c r="BG235" s="54"/>
      <c r="BH235" s="54">
        <f>LOOKUP(BE235,標準報酬等級表!$B$11:$B$42,標準報酬等級表!$D$11:$D$42)</f>
        <v>88</v>
      </c>
      <c r="BI235" s="54"/>
      <c r="BJ235" s="54"/>
      <c r="BK235" s="54">
        <f t="shared" si="11"/>
        <v>1</v>
      </c>
      <c r="BL235" s="54"/>
      <c r="BM235" s="54"/>
      <c r="BN235" s="54"/>
      <c r="BO235" s="54">
        <f>LOOKUP(BK235,標準報酬等級表!$B$11:$B$42,標準報酬等級表!$D$11:$D$42)</f>
        <v>88</v>
      </c>
      <c r="BP235" s="54"/>
      <c r="BQ235" s="54"/>
      <c r="BR235" s="54"/>
      <c r="BS235" s="49"/>
      <c r="BT235" s="49"/>
      <c r="BU235" s="49"/>
      <c r="BV235" s="49"/>
      <c r="BW235" s="49"/>
      <c r="BX235" s="49"/>
      <c r="BY235" s="49"/>
      <c r="BZ235" s="49"/>
      <c r="CA235" s="49"/>
      <c r="CB235" s="49"/>
      <c r="CC235" s="55"/>
      <c r="CD235" s="55"/>
      <c r="CE235" s="55"/>
      <c r="CF235" s="55"/>
      <c r="CG235" s="55"/>
      <c r="CH235" s="55"/>
    </row>
    <row r="236" spans="2:86" ht="21.75" customHeight="1" x14ac:dyDescent="0.15">
      <c r="B236" s="55"/>
      <c r="C236" s="55"/>
      <c r="D236" s="55"/>
      <c r="E236" s="55"/>
      <c r="F236" s="55"/>
      <c r="G236" s="55"/>
      <c r="H236" s="55"/>
      <c r="I236" s="55"/>
      <c r="J236" s="55"/>
      <c r="K236" s="55"/>
      <c r="L236" s="55"/>
      <c r="M236" s="55"/>
      <c r="N236" s="55"/>
      <c r="O236" s="55"/>
      <c r="P236" s="55"/>
      <c r="Q236" s="55"/>
      <c r="R236" s="55"/>
      <c r="S236" s="55"/>
      <c r="T236" s="55"/>
      <c r="U236" s="49"/>
      <c r="V236" s="49"/>
      <c r="W236" s="49"/>
      <c r="X236" s="49"/>
      <c r="Y236" s="49"/>
      <c r="Z236" s="49"/>
      <c r="AA236" s="49"/>
      <c r="AB236" s="49"/>
      <c r="AC236" s="49"/>
      <c r="AD236" s="49"/>
      <c r="AE236" s="49"/>
      <c r="AF236" s="49"/>
      <c r="AG236" s="55"/>
      <c r="AH236" s="55"/>
      <c r="AI236" s="55"/>
      <c r="AJ236" s="55"/>
      <c r="AK236" s="55"/>
      <c r="AL236" s="55"/>
      <c r="AM236" s="55"/>
      <c r="AN236" s="55"/>
      <c r="AO236" s="55"/>
      <c r="AP236" s="55"/>
      <c r="AQ236" s="55"/>
      <c r="AR236" s="55"/>
      <c r="AS236" s="55"/>
      <c r="AT236" s="54">
        <f t="shared" si="9"/>
        <v>0</v>
      </c>
      <c r="AU236" s="54"/>
      <c r="AV236" s="54"/>
      <c r="AW236" s="54"/>
      <c r="AX236" s="54"/>
      <c r="AY236" s="54">
        <f>MATCH(AT236,標準報酬等級表!$F$8:$F$57,1)</f>
        <v>1</v>
      </c>
      <c r="AZ236" s="54"/>
      <c r="BA236" s="54"/>
      <c r="BB236" s="54">
        <f>LOOKUP(AY236,標準報酬等級表!$A$8:$A$57,標準報酬等級表!$D$8:$D$57)</f>
        <v>58</v>
      </c>
      <c r="BC236" s="54"/>
      <c r="BD236" s="54"/>
      <c r="BE236" s="54">
        <f t="shared" si="10"/>
        <v>1</v>
      </c>
      <c r="BF236" s="54"/>
      <c r="BG236" s="54"/>
      <c r="BH236" s="54">
        <f>LOOKUP(BE236,標準報酬等級表!$B$11:$B$42,標準報酬等級表!$D$11:$D$42)</f>
        <v>88</v>
      </c>
      <c r="BI236" s="54"/>
      <c r="BJ236" s="54"/>
      <c r="BK236" s="54">
        <f t="shared" si="11"/>
        <v>1</v>
      </c>
      <c r="BL236" s="54"/>
      <c r="BM236" s="54"/>
      <c r="BN236" s="54"/>
      <c r="BO236" s="54">
        <f>LOOKUP(BK236,標準報酬等級表!$B$11:$B$42,標準報酬等級表!$D$11:$D$42)</f>
        <v>88</v>
      </c>
      <c r="BP236" s="54"/>
      <c r="BQ236" s="54"/>
      <c r="BR236" s="54"/>
      <c r="BS236" s="49"/>
      <c r="BT236" s="49"/>
      <c r="BU236" s="49"/>
      <c r="BV236" s="49"/>
      <c r="BW236" s="49"/>
      <c r="BX236" s="49"/>
      <c r="BY236" s="49"/>
      <c r="BZ236" s="49"/>
      <c r="CA236" s="49"/>
      <c r="CB236" s="49"/>
      <c r="CC236" s="55"/>
      <c r="CD236" s="55"/>
      <c r="CE236" s="55"/>
      <c r="CF236" s="55"/>
      <c r="CG236" s="55"/>
      <c r="CH236" s="55"/>
    </row>
    <row r="237" spans="2:86" ht="21.75" customHeight="1" x14ac:dyDescent="0.15">
      <c r="B237" s="55"/>
      <c r="C237" s="55"/>
      <c r="D237" s="55"/>
      <c r="E237" s="55"/>
      <c r="F237" s="55"/>
      <c r="G237" s="55"/>
      <c r="H237" s="55"/>
      <c r="I237" s="55"/>
      <c r="J237" s="55"/>
      <c r="K237" s="55"/>
      <c r="L237" s="55"/>
      <c r="M237" s="55"/>
      <c r="N237" s="55"/>
      <c r="O237" s="55"/>
      <c r="P237" s="55"/>
      <c r="Q237" s="55"/>
      <c r="R237" s="55"/>
      <c r="S237" s="55"/>
      <c r="T237" s="55"/>
      <c r="U237" s="49"/>
      <c r="V237" s="49"/>
      <c r="W237" s="49"/>
      <c r="X237" s="49"/>
      <c r="Y237" s="49"/>
      <c r="Z237" s="49"/>
      <c r="AA237" s="49"/>
      <c r="AB237" s="49"/>
      <c r="AC237" s="49"/>
      <c r="AD237" s="49"/>
      <c r="AE237" s="49"/>
      <c r="AF237" s="49"/>
      <c r="AG237" s="55"/>
      <c r="AH237" s="55"/>
      <c r="AI237" s="55"/>
      <c r="AJ237" s="55"/>
      <c r="AK237" s="55"/>
      <c r="AL237" s="55"/>
      <c r="AM237" s="55"/>
      <c r="AN237" s="55"/>
      <c r="AO237" s="55"/>
      <c r="AP237" s="55"/>
      <c r="AQ237" s="55"/>
      <c r="AR237" s="55"/>
      <c r="AS237" s="55"/>
      <c r="AT237" s="54">
        <f t="shared" si="9"/>
        <v>0</v>
      </c>
      <c r="AU237" s="54"/>
      <c r="AV237" s="54"/>
      <c r="AW237" s="54"/>
      <c r="AX237" s="54"/>
      <c r="AY237" s="54">
        <f>MATCH(AT237,標準報酬等級表!$F$8:$F$57,1)</f>
        <v>1</v>
      </c>
      <c r="AZ237" s="54"/>
      <c r="BA237" s="54"/>
      <c r="BB237" s="54">
        <f>LOOKUP(AY237,標準報酬等級表!$A$8:$A$57,標準報酬等級表!$D$8:$D$57)</f>
        <v>58</v>
      </c>
      <c r="BC237" s="54"/>
      <c r="BD237" s="54"/>
      <c r="BE237" s="54">
        <f t="shared" si="10"/>
        <v>1</v>
      </c>
      <c r="BF237" s="54"/>
      <c r="BG237" s="54"/>
      <c r="BH237" s="54">
        <f>LOOKUP(BE237,標準報酬等級表!$B$11:$B$42,標準報酬等級表!$D$11:$D$42)</f>
        <v>88</v>
      </c>
      <c r="BI237" s="54"/>
      <c r="BJ237" s="54"/>
      <c r="BK237" s="54">
        <f t="shared" si="11"/>
        <v>1</v>
      </c>
      <c r="BL237" s="54"/>
      <c r="BM237" s="54"/>
      <c r="BN237" s="54"/>
      <c r="BO237" s="54">
        <f>LOOKUP(BK237,標準報酬等級表!$B$11:$B$42,標準報酬等級表!$D$11:$D$42)</f>
        <v>88</v>
      </c>
      <c r="BP237" s="54"/>
      <c r="BQ237" s="54"/>
      <c r="BR237" s="54"/>
      <c r="BS237" s="49"/>
      <c r="BT237" s="49"/>
      <c r="BU237" s="49"/>
      <c r="BV237" s="49"/>
      <c r="BW237" s="49"/>
      <c r="BX237" s="49"/>
      <c r="BY237" s="49"/>
      <c r="BZ237" s="49"/>
      <c r="CA237" s="49"/>
      <c r="CB237" s="49"/>
      <c r="CC237" s="55"/>
      <c r="CD237" s="55"/>
      <c r="CE237" s="55"/>
      <c r="CF237" s="55"/>
      <c r="CG237" s="55"/>
      <c r="CH237" s="55"/>
    </row>
    <row r="238" spans="2:86" ht="21.75" customHeight="1" x14ac:dyDescent="0.15">
      <c r="B238" s="55"/>
      <c r="C238" s="55"/>
      <c r="D238" s="55"/>
      <c r="E238" s="55"/>
      <c r="F238" s="55"/>
      <c r="G238" s="55"/>
      <c r="H238" s="55"/>
      <c r="I238" s="55"/>
      <c r="J238" s="55"/>
      <c r="K238" s="55"/>
      <c r="L238" s="55"/>
      <c r="M238" s="55"/>
      <c r="N238" s="55"/>
      <c r="O238" s="55"/>
      <c r="P238" s="55"/>
      <c r="Q238" s="55"/>
      <c r="R238" s="55"/>
      <c r="S238" s="55"/>
      <c r="T238" s="55"/>
      <c r="U238" s="49"/>
      <c r="V238" s="49"/>
      <c r="W238" s="49"/>
      <c r="X238" s="49"/>
      <c r="Y238" s="49"/>
      <c r="Z238" s="49"/>
      <c r="AA238" s="49"/>
      <c r="AB238" s="49"/>
      <c r="AC238" s="49"/>
      <c r="AD238" s="49"/>
      <c r="AE238" s="49"/>
      <c r="AF238" s="49"/>
      <c r="AG238" s="55"/>
      <c r="AH238" s="55"/>
      <c r="AI238" s="55"/>
      <c r="AJ238" s="55"/>
      <c r="AK238" s="55"/>
      <c r="AL238" s="55"/>
      <c r="AM238" s="55"/>
      <c r="AN238" s="55"/>
      <c r="AO238" s="55"/>
      <c r="AP238" s="55"/>
      <c r="AQ238" s="55"/>
      <c r="AR238" s="55"/>
      <c r="AS238" s="55"/>
      <c r="AT238" s="54">
        <f t="shared" si="9"/>
        <v>0</v>
      </c>
      <c r="AU238" s="54"/>
      <c r="AV238" s="54"/>
      <c r="AW238" s="54"/>
      <c r="AX238" s="54"/>
      <c r="AY238" s="54">
        <f>MATCH(AT238,標準報酬等級表!$F$8:$F$57,1)</f>
        <v>1</v>
      </c>
      <c r="AZ238" s="54"/>
      <c r="BA238" s="54"/>
      <c r="BB238" s="54">
        <f>LOOKUP(AY238,標準報酬等級表!$A$8:$A$57,標準報酬等級表!$D$8:$D$57)</f>
        <v>58</v>
      </c>
      <c r="BC238" s="54"/>
      <c r="BD238" s="54"/>
      <c r="BE238" s="54">
        <f t="shared" si="10"/>
        <v>1</v>
      </c>
      <c r="BF238" s="54"/>
      <c r="BG238" s="54"/>
      <c r="BH238" s="54">
        <f>LOOKUP(BE238,標準報酬等級表!$B$11:$B$42,標準報酬等級表!$D$11:$D$42)</f>
        <v>88</v>
      </c>
      <c r="BI238" s="54"/>
      <c r="BJ238" s="54"/>
      <c r="BK238" s="54">
        <f t="shared" si="11"/>
        <v>1</v>
      </c>
      <c r="BL238" s="54"/>
      <c r="BM238" s="54"/>
      <c r="BN238" s="54"/>
      <c r="BO238" s="54">
        <f>LOOKUP(BK238,標準報酬等級表!$B$11:$B$42,標準報酬等級表!$D$11:$D$42)</f>
        <v>88</v>
      </c>
      <c r="BP238" s="54"/>
      <c r="BQ238" s="54"/>
      <c r="BR238" s="54"/>
      <c r="BS238" s="49"/>
      <c r="BT238" s="49"/>
      <c r="BU238" s="49"/>
      <c r="BV238" s="49"/>
      <c r="BW238" s="49"/>
      <c r="BX238" s="49"/>
      <c r="BY238" s="49"/>
      <c r="BZ238" s="49"/>
      <c r="CA238" s="49"/>
      <c r="CB238" s="49"/>
      <c r="CC238" s="55"/>
      <c r="CD238" s="55"/>
      <c r="CE238" s="55"/>
      <c r="CF238" s="55"/>
      <c r="CG238" s="55"/>
      <c r="CH238" s="55"/>
    </row>
    <row r="239" spans="2:86" ht="21.75" customHeight="1" x14ac:dyDescent="0.15">
      <c r="B239" s="55"/>
      <c r="C239" s="55"/>
      <c r="D239" s="55"/>
      <c r="E239" s="55"/>
      <c r="F239" s="55"/>
      <c r="G239" s="55"/>
      <c r="H239" s="55"/>
      <c r="I239" s="55"/>
      <c r="J239" s="55"/>
      <c r="K239" s="55"/>
      <c r="L239" s="55"/>
      <c r="M239" s="55"/>
      <c r="N239" s="55"/>
      <c r="O239" s="55"/>
      <c r="P239" s="55"/>
      <c r="Q239" s="55"/>
      <c r="R239" s="55"/>
      <c r="S239" s="55"/>
      <c r="T239" s="55"/>
      <c r="U239" s="49"/>
      <c r="V239" s="49"/>
      <c r="W239" s="49"/>
      <c r="X239" s="49"/>
      <c r="Y239" s="49"/>
      <c r="Z239" s="49"/>
      <c r="AA239" s="49"/>
      <c r="AB239" s="49"/>
      <c r="AC239" s="49"/>
      <c r="AD239" s="49"/>
      <c r="AE239" s="49"/>
      <c r="AF239" s="49"/>
      <c r="AG239" s="55"/>
      <c r="AH239" s="55"/>
      <c r="AI239" s="55"/>
      <c r="AJ239" s="55"/>
      <c r="AK239" s="55"/>
      <c r="AL239" s="55"/>
      <c r="AM239" s="55"/>
      <c r="AN239" s="55"/>
      <c r="AO239" s="55"/>
      <c r="AP239" s="55"/>
      <c r="AQ239" s="55"/>
      <c r="AR239" s="55"/>
      <c r="AS239" s="55"/>
      <c r="AT239" s="54">
        <f t="shared" si="9"/>
        <v>0</v>
      </c>
      <c r="AU239" s="54"/>
      <c r="AV239" s="54"/>
      <c r="AW239" s="54"/>
      <c r="AX239" s="54"/>
      <c r="AY239" s="54">
        <f>MATCH(AT239,標準報酬等級表!$F$8:$F$57,1)</f>
        <v>1</v>
      </c>
      <c r="AZ239" s="54"/>
      <c r="BA239" s="54"/>
      <c r="BB239" s="54">
        <f>LOOKUP(AY239,標準報酬等級表!$A$8:$A$57,標準報酬等級表!$D$8:$D$57)</f>
        <v>58</v>
      </c>
      <c r="BC239" s="54"/>
      <c r="BD239" s="54"/>
      <c r="BE239" s="54">
        <f t="shared" si="10"/>
        <v>1</v>
      </c>
      <c r="BF239" s="54"/>
      <c r="BG239" s="54"/>
      <c r="BH239" s="54">
        <f>LOOKUP(BE239,標準報酬等級表!$B$11:$B$42,標準報酬等級表!$D$11:$D$42)</f>
        <v>88</v>
      </c>
      <c r="BI239" s="54"/>
      <c r="BJ239" s="54"/>
      <c r="BK239" s="54">
        <f t="shared" si="11"/>
        <v>1</v>
      </c>
      <c r="BL239" s="54"/>
      <c r="BM239" s="54"/>
      <c r="BN239" s="54"/>
      <c r="BO239" s="54">
        <f>LOOKUP(BK239,標準報酬等級表!$B$11:$B$42,標準報酬等級表!$D$11:$D$42)</f>
        <v>88</v>
      </c>
      <c r="BP239" s="54"/>
      <c r="BQ239" s="54"/>
      <c r="BR239" s="54"/>
      <c r="BS239" s="49"/>
      <c r="BT239" s="49"/>
      <c r="BU239" s="49"/>
      <c r="BV239" s="49"/>
      <c r="BW239" s="49"/>
      <c r="BX239" s="49"/>
      <c r="BY239" s="49"/>
      <c r="BZ239" s="49"/>
      <c r="CA239" s="49"/>
      <c r="CB239" s="49"/>
      <c r="CC239" s="55"/>
      <c r="CD239" s="55"/>
      <c r="CE239" s="55"/>
      <c r="CF239" s="55"/>
      <c r="CG239" s="55"/>
      <c r="CH239" s="55"/>
    </row>
    <row r="240" spans="2:86" ht="21.75" customHeight="1" x14ac:dyDescent="0.15">
      <c r="B240" s="55"/>
      <c r="C240" s="55"/>
      <c r="D240" s="55"/>
      <c r="E240" s="55"/>
      <c r="F240" s="55"/>
      <c r="G240" s="55"/>
      <c r="H240" s="55"/>
      <c r="I240" s="55"/>
      <c r="J240" s="55"/>
      <c r="K240" s="55"/>
      <c r="L240" s="55"/>
      <c r="M240" s="55"/>
      <c r="N240" s="55"/>
      <c r="O240" s="55"/>
      <c r="P240" s="55"/>
      <c r="Q240" s="55"/>
      <c r="R240" s="55"/>
      <c r="S240" s="55"/>
      <c r="T240" s="55"/>
      <c r="U240" s="49"/>
      <c r="V240" s="49"/>
      <c r="W240" s="49"/>
      <c r="X240" s="49"/>
      <c r="Y240" s="49"/>
      <c r="Z240" s="49"/>
      <c r="AA240" s="49"/>
      <c r="AB240" s="49"/>
      <c r="AC240" s="49"/>
      <c r="AD240" s="49"/>
      <c r="AE240" s="49"/>
      <c r="AF240" s="49"/>
      <c r="AG240" s="55"/>
      <c r="AH240" s="55"/>
      <c r="AI240" s="55"/>
      <c r="AJ240" s="55"/>
      <c r="AK240" s="55"/>
      <c r="AL240" s="55"/>
      <c r="AM240" s="55"/>
      <c r="AN240" s="55"/>
      <c r="AO240" s="55"/>
      <c r="AP240" s="55"/>
      <c r="AQ240" s="55"/>
      <c r="AR240" s="55"/>
      <c r="AS240" s="55"/>
      <c r="AT240" s="54">
        <f t="shared" si="9"/>
        <v>0</v>
      </c>
      <c r="AU240" s="54"/>
      <c r="AV240" s="54"/>
      <c r="AW240" s="54"/>
      <c r="AX240" s="54"/>
      <c r="AY240" s="54">
        <f>MATCH(AT240,標準報酬等級表!$F$8:$F$57,1)</f>
        <v>1</v>
      </c>
      <c r="AZ240" s="54"/>
      <c r="BA240" s="54"/>
      <c r="BB240" s="54">
        <f>LOOKUP(AY240,標準報酬等級表!$A$8:$A$57,標準報酬等級表!$D$8:$D$57)</f>
        <v>58</v>
      </c>
      <c r="BC240" s="54"/>
      <c r="BD240" s="54"/>
      <c r="BE240" s="54">
        <f t="shared" si="10"/>
        <v>1</v>
      </c>
      <c r="BF240" s="54"/>
      <c r="BG240" s="54"/>
      <c r="BH240" s="54">
        <f>LOOKUP(BE240,標準報酬等級表!$B$11:$B$42,標準報酬等級表!$D$11:$D$42)</f>
        <v>88</v>
      </c>
      <c r="BI240" s="54"/>
      <c r="BJ240" s="54"/>
      <c r="BK240" s="54">
        <f t="shared" si="11"/>
        <v>1</v>
      </c>
      <c r="BL240" s="54"/>
      <c r="BM240" s="54"/>
      <c r="BN240" s="54"/>
      <c r="BO240" s="54">
        <f>LOOKUP(BK240,標準報酬等級表!$B$11:$B$42,標準報酬等級表!$D$11:$D$42)</f>
        <v>88</v>
      </c>
      <c r="BP240" s="54"/>
      <c r="BQ240" s="54"/>
      <c r="BR240" s="54"/>
      <c r="BS240" s="49"/>
      <c r="BT240" s="49"/>
      <c r="BU240" s="49"/>
      <c r="BV240" s="49"/>
      <c r="BW240" s="49"/>
      <c r="BX240" s="49"/>
      <c r="BY240" s="49"/>
      <c r="BZ240" s="49"/>
      <c r="CA240" s="49"/>
      <c r="CB240" s="49"/>
      <c r="CC240" s="55"/>
      <c r="CD240" s="55"/>
      <c r="CE240" s="55"/>
      <c r="CF240" s="55"/>
      <c r="CG240" s="55"/>
      <c r="CH240" s="55"/>
    </row>
    <row r="241" spans="2:86" ht="21.75" customHeight="1" x14ac:dyDescent="0.15">
      <c r="B241" s="55"/>
      <c r="C241" s="55"/>
      <c r="D241" s="55"/>
      <c r="E241" s="55"/>
      <c r="F241" s="55"/>
      <c r="G241" s="55"/>
      <c r="H241" s="55"/>
      <c r="I241" s="55"/>
      <c r="J241" s="55"/>
      <c r="K241" s="55"/>
      <c r="L241" s="55"/>
      <c r="M241" s="55"/>
      <c r="N241" s="55"/>
      <c r="O241" s="55"/>
      <c r="P241" s="55"/>
      <c r="Q241" s="55"/>
      <c r="R241" s="55"/>
      <c r="S241" s="55"/>
      <c r="T241" s="55"/>
      <c r="U241" s="49"/>
      <c r="V241" s="49"/>
      <c r="W241" s="49"/>
      <c r="X241" s="49"/>
      <c r="Y241" s="49"/>
      <c r="Z241" s="49"/>
      <c r="AA241" s="49"/>
      <c r="AB241" s="49"/>
      <c r="AC241" s="49"/>
      <c r="AD241" s="49"/>
      <c r="AE241" s="49"/>
      <c r="AF241" s="49"/>
      <c r="AG241" s="55"/>
      <c r="AH241" s="55"/>
      <c r="AI241" s="55"/>
      <c r="AJ241" s="55"/>
      <c r="AK241" s="55"/>
      <c r="AL241" s="55"/>
      <c r="AM241" s="55"/>
      <c r="AN241" s="55"/>
      <c r="AO241" s="55"/>
      <c r="AP241" s="55"/>
      <c r="AQ241" s="55"/>
      <c r="AR241" s="55"/>
      <c r="AS241" s="55"/>
      <c r="AT241" s="54">
        <f t="shared" si="9"/>
        <v>0</v>
      </c>
      <c r="AU241" s="54"/>
      <c r="AV241" s="54"/>
      <c r="AW241" s="54"/>
      <c r="AX241" s="54"/>
      <c r="AY241" s="54">
        <f>MATCH(AT241,標準報酬等級表!$F$8:$F$57,1)</f>
        <v>1</v>
      </c>
      <c r="AZ241" s="54"/>
      <c r="BA241" s="54"/>
      <c r="BB241" s="54">
        <f>LOOKUP(AY241,標準報酬等級表!$A$8:$A$57,標準報酬等級表!$D$8:$D$57)</f>
        <v>58</v>
      </c>
      <c r="BC241" s="54"/>
      <c r="BD241" s="54"/>
      <c r="BE241" s="54">
        <f t="shared" si="10"/>
        <v>1</v>
      </c>
      <c r="BF241" s="54"/>
      <c r="BG241" s="54"/>
      <c r="BH241" s="54">
        <f>LOOKUP(BE241,標準報酬等級表!$B$11:$B$42,標準報酬等級表!$D$11:$D$42)</f>
        <v>88</v>
      </c>
      <c r="BI241" s="54"/>
      <c r="BJ241" s="54"/>
      <c r="BK241" s="54">
        <f t="shared" si="11"/>
        <v>1</v>
      </c>
      <c r="BL241" s="54"/>
      <c r="BM241" s="54"/>
      <c r="BN241" s="54"/>
      <c r="BO241" s="54">
        <f>LOOKUP(BK241,標準報酬等級表!$B$11:$B$42,標準報酬等級表!$D$11:$D$42)</f>
        <v>88</v>
      </c>
      <c r="BP241" s="54"/>
      <c r="BQ241" s="54"/>
      <c r="BR241" s="54"/>
      <c r="BS241" s="49"/>
      <c r="BT241" s="49"/>
      <c r="BU241" s="49"/>
      <c r="BV241" s="49"/>
      <c r="BW241" s="49"/>
      <c r="BX241" s="49"/>
      <c r="BY241" s="49"/>
      <c r="BZ241" s="49"/>
      <c r="CA241" s="49"/>
      <c r="CB241" s="49"/>
      <c r="CC241" s="55"/>
      <c r="CD241" s="55"/>
      <c r="CE241" s="55"/>
      <c r="CF241" s="55"/>
      <c r="CG241" s="55"/>
      <c r="CH241" s="55"/>
    </row>
    <row r="242" spans="2:86" ht="21.75" customHeight="1" x14ac:dyDescent="0.15">
      <c r="B242" s="55"/>
      <c r="C242" s="55"/>
      <c r="D242" s="55"/>
      <c r="E242" s="55"/>
      <c r="F242" s="55"/>
      <c r="G242" s="55"/>
      <c r="H242" s="55"/>
      <c r="I242" s="55"/>
      <c r="J242" s="55"/>
      <c r="K242" s="55"/>
      <c r="L242" s="55"/>
      <c r="M242" s="55"/>
      <c r="N242" s="55"/>
      <c r="O242" s="55"/>
      <c r="P242" s="55"/>
      <c r="Q242" s="55"/>
      <c r="R242" s="55"/>
      <c r="S242" s="55"/>
      <c r="T242" s="55"/>
      <c r="U242" s="49"/>
      <c r="V242" s="49"/>
      <c r="W242" s="49"/>
      <c r="X242" s="49"/>
      <c r="Y242" s="49"/>
      <c r="Z242" s="49"/>
      <c r="AA242" s="49"/>
      <c r="AB242" s="49"/>
      <c r="AC242" s="49"/>
      <c r="AD242" s="49"/>
      <c r="AE242" s="49"/>
      <c r="AF242" s="49"/>
      <c r="AG242" s="55"/>
      <c r="AH242" s="55"/>
      <c r="AI242" s="55"/>
      <c r="AJ242" s="55"/>
      <c r="AK242" s="55"/>
      <c r="AL242" s="55"/>
      <c r="AM242" s="55"/>
      <c r="AN242" s="55"/>
      <c r="AO242" s="55"/>
      <c r="AP242" s="55"/>
      <c r="AQ242" s="55"/>
      <c r="AR242" s="55"/>
      <c r="AS242" s="55"/>
      <c r="AT242" s="54">
        <f t="shared" si="9"/>
        <v>0</v>
      </c>
      <c r="AU242" s="54"/>
      <c r="AV242" s="54"/>
      <c r="AW242" s="54"/>
      <c r="AX242" s="54"/>
      <c r="AY242" s="54">
        <f>MATCH(AT242,標準報酬等級表!$F$8:$F$57,1)</f>
        <v>1</v>
      </c>
      <c r="AZ242" s="54"/>
      <c r="BA242" s="54"/>
      <c r="BB242" s="54">
        <f>LOOKUP(AY242,標準報酬等級表!$A$8:$A$57,標準報酬等級表!$D$8:$D$57)</f>
        <v>58</v>
      </c>
      <c r="BC242" s="54"/>
      <c r="BD242" s="54"/>
      <c r="BE242" s="54">
        <f t="shared" si="10"/>
        <v>1</v>
      </c>
      <c r="BF242" s="54"/>
      <c r="BG242" s="54"/>
      <c r="BH242" s="54">
        <f>LOOKUP(BE242,標準報酬等級表!$B$11:$B$42,標準報酬等級表!$D$11:$D$42)</f>
        <v>88</v>
      </c>
      <c r="BI242" s="54"/>
      <c r="BJ242" s="54"/>
      <c r="BK242" s="54">
        <f t="shared" si="11"/>
        <v>1</v>
      </c>
      <c r="BL242" s="54"/>
      <c r="BM242" s="54"/>
      <c r="BN242" s="54"/>
      <c r="BO242" s="54">
        <f>LOOKUP(BK242,標準報酬等級表!$B$11:$B$42,標準報酬等級表!$D$11:$D$42)</f>
        <v>88</v>
      </c>
      <c r="BP242" s="54"/>
      <c r="BQ242" s="54"/>
      <c r="BR242" s="54"/>
      <c r="BS242" s="49"/>
      <c r="BT242" s="49"/>
      <c r="BU242" s="49"/>
      <c r="BV242" s="49"/>
      <c r="BW242" s="49"/>
      <c r="BX242" s="49"/>
      <c r="BY242" s="49"/>
      <c r="BZ242" s="49"/>
      <c r="CA242" s="49"/>
      <c r="CB242" s="49"/>
      <c r="CC242" s="55"/>
      <c r="CD242" s="55"/>
      <c r="CE242" s="55"/>
      <c r="CF242" s="55"/>
      <c r="CG242" s="55"/>
      <c r="CH242" s="55"/>
    </row>
    <row r="243" spans="2:86" ht="21.75" customHeight="1" x14ac:dyDescent="0.15">
      <c r="B243" s="55"/>
      <c r="C243" s="55"/>
      <c r="D243" s="55"/>
      <c r="E243" s="55"/>
      <c r="F243" s="55"/>
      <c r="G243" s="55"/>
      <c r="H243" s="55"/>
      <c r="I243" s="55"/>
      <c r="J243" s="55"/>
      <c r="K243" s="55"/>
      <c r="L243" s="55"/>
      <c r="M243" s="55"/>
      <c r="N243" s="55"/>
      <c r="O243" s="55"/>
      <c r="P243" s="55"/>
      <c r="Q243" s="55"/>
      <c r="R243" s="55"/>
      <c r="S243" s="55"/>
      <c r="T243" s="55"/>
      <c r="U243" s="49"/>
      <c r="V243" s="49"/>
      <c r="W243" s="49"/>
      <c r="X243" s="49"/>
      <c r="Y243" s="49"/>
      <c r="Z243" s="49"/>
      <c r="AA243" s="49"/>
      <c r="AB243" s="49"/>
      <c r="AC243" s="49"/>
      <c r="AD243" s="49"/>
      <c r="AE243" s="49"/>
      <c r="AF243" s="49"/>
      <c r="AG243" s="55"/>
      <c r="AH243" s="55"/>
      <c r="AI243" s="55"/>
      <c r="AJ243" s="55"/>
      <c r="AK243" s="55"/>
      <c r="AL243" s="55"/>
      <c r="AM243" s="55"/>
      <c r="AN243" s="55"/>
      <c r="AO243" s="55"/>
      <c r="AP243" s="55"/>
      <c r="AQ243" s="55"/>
      <c r="AR243" s="55"/>
      <c r="AS243" s="55"/>
      <c r="AT243" s="54">
        <f t="shared" si="9"/>
        <v>0</v>
      </c>
      <c r="AU243" s="54"/>
      <c r="AV243" s="54"/>
      <c r="AW243" s="54"/>
      <c r="AX243" s="54"/>
      <c r="AY243" s="54">
        <f>MATCH(AT243,標準報酬等級表!$F$8:$F$57,1)</f>
        <v>1</v>
      </c>
      <c r="AZ243" s="54"/>
      <c r="BA243" s="54"/>
      <c r="BB243" s="54">
        <f>LOOKUP(AY243,標準報酬等級表!$A$8:$A$57,標準報酬等級表!$D$8:$D$57)</f>
        <v>58</v>
      </c>
      <c r="BC243" s="54"/>
      <c r="BD243" s="54"/>
      <c r="BE243" s="54">
        <f t="shared" si="10"/>
        <v>1</v>
      </c>
      <c r="BF243" s="54"/>
      <c r="BG243" s="54"/>
      <c r="BH243" s="54">
        <f>LOOKUP(BE243,標準報酬等級表!$B$11:$B$42,標準報酬等級表!$D$11:$D$42)</f>
        <v>88</v>
      </c>
      <c r="BI243" s="54"/>
      <c r="BJ243" s="54"/>
      <c r="BK243" s="54">
        <f t="shared" si="11"/>
        <v>1</v>
      </c>
      <c r="BL243" s="54"/>
      <c r="BM243" s="54"/>
      <c r="BN243" s="54"/>
      <c r="BO243" s="54">
        <f>LOOKUP(BK243,標準報酬等級表!$B$11:$B$42,標準報酬等級表!$D$11:$D$42)</f>
        <v>88</v>
      </c>
      <c r="BP243" s="54"/>
      <c r="BQ243" s="54"/>
      <c r="BR243" s="54"/>
      <c r="BS243" s="49"/>
      <c r="BT243" s="49"/>
      <c r="BU243" s="49"/>
      <c r="BV243" s="49"/>
      <c r="BW243" s="49"/>
      <c r="BX243" s="49"/>
      <c r="BY243" s="49"/>
      <c r="BZ243" s="49"/>
      <c r="CA243" s="49"/>
      <c r="CB243" s="49"/>
      <c r="CC243" s="55"/>
      <c r="CD243" s="55"/>
      <c r="CE243" s="55"/>
      <c r="CF243" s="55"/>
      <c r="CG243" s="55"/>
      <c r="CH243" s="55"/>
    </row>
    <row r="244" spans="2:86" ht="21.75" customHeight="1" x14ac:dyDescent="0.15">
      <c r="B244" s="55"/>
      <c r="C244" s="55"/>
      <c r="D244" s="55"/>
      <c r="E244" s="55"/>
      <c r="F244" s="55"/>
      <c r="G244" s="55"/>
      <c r="H244" s="55"/>
      <c r="I244" s="55"/>
      <c r="J244" s="55"/>
      <c r="K244" s="55"/>
      <c r="L244" s="55"/>
      <c r="M244" s="55"/>
      <c r="N244" s="55"/>
      <c r="O244" s="55"/>
      <c r="P244" s="55"/>
      <c r="Q244" s="55"/>
      <c r="R244" s="55"/>
      <c r="S244" s="55"/>
      <c r="T244" s="55"/>
      <c r="U244" s="49"/>
      <c r="V244" s="49"/>
      <c r="W244" s="49"/>
      <c r="X244" s="49"/>
      <c r="Y244" s="49"/>
      <c r="Z244" s="49"/>
      <c r="AA244" s="49"/>
      <c r="AB244" s="49"/>
      <c r="AC244" s="49"/>
      <c r="AD244" s="49"/>
      <c r="AE244" s="49"/>
      <c r="AF244" s="49"/>
      <c r="AG244" s="55"/>
      <c r="AH244" s="55"/>
      <c r="AI244" s="55"/>
      <c r="AJ244" s="55"/>
      <c r="AK244" s="55"/>
      <c r="AL244" s="55"/>
      <c r="AM244" s="55"/>
      <c r="AN244" s="55"/>
      <c r="AO244" s="55"/>
      <c r="AP244" s="55"/>
      <c r="AQ244" s="55"/>
      <c r="AR244" s="55"/>
      <c r="AS244" s="55"/>
      <c r="AT244" s="54">
        <f t="shared" si="9"/>
        <v>0</v>
      </c>
      <c r="AU244" s="54"/>
      <c r="AV244" s="54"/>
      <c r="AW244" s="54"/>
      <c r="AX244" s="54"/>
      <c r="AY244" s="54">
        <f>MATCH(AT244,標準報酬等級表!$F$8:$F$57,1)</f>
        <v>1</v>
      </c>
      <c r="AZ244" s="54"/>
      <c r="BA244" s="54"/>
      <c r="BB244" s="54">
        <f>LOOKUP(AY244,標準報酬等級表!$A$8:$A$57,標準報酬等級表!$D$8:$D$57)</f>
        <v>58</v>
      </c>
      <c r="BC244" s="54"/>
      <c r="BD244" s="54"/>
      <c r="BE244" s="54">
        <f t="shared" si="10"/>
        <v>1</v>
      </c>
      <c r="BF244" s="54"/>
      <c r="BG244" s="54"/>
      <c r="BH244" s="54">
        <f>LOOKUP(BE244,標準報酬等級表!$B$11:$B$42,標準報酬等級表!$D$11:$D$42)</f>
        <v>88</v>
      </c>
      <c r="BI244" s="54"/>
      <c r="BJ244" s="54"/>
      <c r="BK244" s="54">
        <f t="shared" si="11"/>
        <v>1</v>
      </c>
      <c r="BL244" s="54"/>
      <c r="BM244" s="54"/>
      <c r="BN244" s="54"/>
      <c r="BO244" s="54">
        <f>LOOKUP(BK244,標準報酬等級表!$B$11:$B$42,標準報酬等級表!$D$11:$D$42)</f>
        <v>88</v>
      </c>
      <c r="BP244" s="54"/>
      <c r="BQ244" s="54"/>
      <c r="BR244" s="54"/>
      <c r="BS244" s="49"/>
      <c r="BT244" s="49"/>
      <c r="BU244" s="49"/>
      <c r="BV244" s="49"/>
      <c r="BW244" s="49"/>
      <c r="BX244" s="49"/>
      <c r="BY244" s="49"/>
      <c r="BZ244" s="49"/>
      <c r="CA244" s="49"/>
      <c r="CB244" s="49"/>
      <c r="CC244" s="55"/>
      <c r="CD244" s="55"/>
      <c r="CE244" s="55"/>
      <c r="CF244" s="55"/>
      <c r="CG244" s="55"/>
      <c r="CH244" s="55"/>
    </row>
    <row r="245" spans="2:86" ht="21.75" customHeight="1" x14ac:dyDescent="0.15">
      <c r="B245" s="55"/>
      <c r="C245" s="55"/>
      <c r="D245" s="55"/>
      <c r="E245" s="55"/>
      <c r="F245" s="55"/>
      <c r="G245" s="55"/>
      <c r="H245" s="55"/>
      <c r="I245" s="55"/>
      <c r="J245" s="55"/>
      <c r="K245" s="55"/>
      <c r="L245" s="55"/>
      <c r="M245" s="55"/>
      <c r="N245" s="55"/>
      <c r="O245" s="55"/>
      <c r="P245" s="55"/>
      <c r="Q245" s="55"/>
      <c r="R245" s="55"/>
      <c r="S245" s="55"/>
      <c r="T245" s="55"/>
      <c r="U245" s="49"/>
      <c r="V245" s="49"/>
      <c r="W245" s="49"/>
      <c r="X245" s="49"/>
      <c r="Y245" s="49"/>
      <c r="Z245" s="49"/>
      <c r="AA245" s="49"/>
      <c r="AB245" s="49"/>
      <c r="AC245" s="49"/>
      <c r="AD245" s="49"/>
      <c r="AE245" s="49"/>
      <c r="AF245" s="49"/>
      <c r="AG245" s="55"/>
      <c r="AH245" s="55"/>
      <c r="AI245" s="55"/>
      <c r="AJ245" s="55"/>
      <c r="AK245" s="55"/>
      <c r="AL245" s="55"/>
      <c r="AM245" s="55"/>
      <c r="AN245" s="55"/>
      <c r="AO245" s="55"/>
      <c r="AP245" s="55"/>
      <c r="AQ245" s="55"/>
      <c r="AR245" s="55"/>
      <c r="AS245" s="55"/>
      <c r="AT245" s="54">
        <f t="shared" si="9"/>
        <v>0</v>
      </c>
      <c r="AU245" s="54"/>
      <c r="AV245" s="54"/>
      <c r="AW245" s="54"/>
      <c r="AX245" s="54"/>
      <c r="AY245" s="54">
        <f>MATCH(AT245,標準報酬等級表!$F$8:$F$57,1)</f>
        <v>1</v>
      </c>
      <c r="AZ245" s="54"/>
      <c r="BA245" s="54"/>
      <c r="BB245" s="54">
        <f>LOOKUP(AY245,標準報酬等級表!$A$8:$A$57,標準報酬等級表!$D$8:$D$57)</f>
        <v>58</v>
      </c>
      <c r="BC245" s="54"/>
      <c r="BD245" s="54"/>
      <c r="BE245" s="54">
        <f t="shared" si="10"/>
        <v>1</v>
      </c>
      <c r="BF245" s="54"/>
      <c r="BG245" s="54"/>
      <c r="BH245" s="54">
        <f>LOOKUP(BE245,標準報酬等級表!$B$11:$B$42,標準報酬等級表!$D$11:$D$42)</f>
        <v>88</v>
      </c>
      <c r="BI245" s="54"/>
      <c r="BJ245" s="54"/>
      <c r="BK245" s="54">
        <f t="shared" si="11"/>
        <v>1</v>
      </c>
      <c r="BL245" s="54"/>
      <c r="BM245" s="54"/>
      <c r="BN245" s="54"/>
      <c r="BO245" s="54">
        <f>LOOKUP(BK245,標準報酬等級表!$B$11:$B$42,標準報酬等級表!$D$11:$D$42)</f>
        <v>88</v>
      </c>
      <c r="BP245" s="54"/>
      <c r="BQ245" s="54"/>
      <c r="BR245" s="54"/>
      <c r="BS245" s="49"/>
      <c r="BT245" s="49"/>
      <c r="BU245" s="49"/>
      <c r="BV245" s="49"/>
      <c r="BW245" s="49"/>
      <c r="BX245" s="49"/>
      <c r="BY245" s="49"/>
      <c r="BZ245" s="49"/>
      <c r="CA245" s="49"/>
      <c r="CB245" s="49"/>
      <c r="CC245" s="55"/>
      <c r="CD245" s="55"/>
      <c r="CE245" s="55"/>
      <c r="CF245" s="55"/>
      <c r="CG245" s="55"/>
      <c r="CH245" s="55"/>
    </row>
    <row r="246" spans="2:86" ht="21.75" customHeight="1" x14ac:dyDescent="0.15">
      <c r="B246" s="55"/>
      <c r="C246" s="55"/>
      <c r="D246" s="55"/>
      <c r="E246" s="55"/>
      <c r="F246" s="55"/>
      <c r="G246" s="55"/>
      <c r="H246" s="55"/>
      <c r="I246" s="55"/>
      <c r="J246" s="55"/>
      <c r="K246" s="55"/>
      <c r="L246" s="55"/>
      <c r="M246" s="55"/>
      <c r="N246" s="55"/>
      <c r="O246" s="55"/>
      <c r="P246" s="55"/>
      <c r="Q246" s="55"/>
      <c r="R246" s="55"/>
      <c r="S246" s="55"/>
      <c r="T246" s="55"/>
      <c r="U246" s="49"/>
      <c r="V246" s="49"/>
      <c r="W246" s="49"/>
      <c r="X246" s="49"/>
      <c r="Y246" s="49"/>
      <c r="Z246" s="49"/>
      <c r="AA246" s="49"/>
      <c r="AB246" s="49"/>
      <c r="AC246" s="49"/>
      <c r="AD246" s="49"/>
      <c r="AE246" s="49"/>
      <c r="AF246" s="49"/>
      <c r="AG246" s="55"/>
      <c r="AH246" s="55"/>
      <c r="AI246" s="55"/>
      <c r="AJ246" s="55"/>
      <c r="AK246" s="55"/>
      <c r="AL246" s="55"/>
      <c r="AM246" s="55"/>
      <c r="AN246" s="55"/>
      <c r="AO246" s="55"/>
      <c r="AP246" s="55"/>
      <c r="AQ246" s="55"/>
      <c r="AR246" s="55"/>
      <c r="AS246" s="55"/>
      <c r="AT246" s="54">
        <f t="shared" si="9"/>
        <v>0</v>
      </c>
      <c r="AU246" s="54"/>
      <c r="AV246" s="54"/>
      <c r="AW246" s="54"/>
      <c r="AX246" s="54"/>
      <c r="AY246" s="54">
        <f>MATCH(AT246,標準報酬等級表!$F$8:$F$57,1)</f>
        <v>1</v>
      </c>
      <c r="AZ246" s="54"/>
      <c r="BA246" s="54"/>
      <c r="BB246" s="54">
        <f>LOOKUP(AY246,標準報酬等級表!$A$8:$A$57,標準報酬等級表!$D$8:$D$57)</f>
        <v>58</v>
      </c>
      <c r="BC246" s="54"/>
      <c r="BD246" s="54"/>
      <c r="BE246" s="54">
        <f t="shared" si="10"/>
        <v>1</v>
      </c>
      <c r="BF246" s="54"/>
      <c r="BG246" s="54"/>
      <c r="BH246" s="54">
        <f>LOOKUP(BE246,標準報酬等級表!$B$11:$B$42,標準報酬等級表!$D$11:$D$42)</f>
        <v>88</v>
      </c>
      <c r="BI246" s="54"/>
      <c r="BJ246" s="54"/>
      <c r="BK246" s="54">
        <f t="shared" si="11"/>
        <v>1</v>
      </c>
      <c r="BL246" s="54"/>
      <c r="BM246" s="54"/>
      <c r="BN246" s="54"/>
      <c r="BO246" s="54">
        <f>LOOKUP(BK246,標準報酬等級表!$B$11:$B$42,標準報酬等級表!$D$11:$D$42)</f>
        <v>88</v>
      </c>
      <c r="BP246" s="54"/>
      <c r="BQ246" s="54"/>
      <c r="BR246" s="54"/>
      <c r="BS246" s="49"/>
      <c r="BT246" s="49"/>
      <c r="BU246" s="49"/>
      <c r="BV246" s="49"/>
      <c r="BW246" s="49"/>
      <c r="BX246" s="49"/>
      <c r="BY246" s="49"/>
      <c r="BZ246" s="49"/>
      <c r="CA246" s="49"/>
      <c r="CB246" s="49"/>
      <c r="CC246" s="55"/>
      <c r="CD246" s="55"/>
      <c r="CE246" s="55"/>
      <c r="CF246" s="55"/>
      <c r="CG246" s="55"/>
      <c r="CH246" s="55"/>
    </row>
    <row r="247" spans="2:86" ht="21.75" customHeight="1" x14ac:dyDescent="0.15">
      <c r="B247" s="55"/>
      <c r="C247" s="55"/>
      <c r="D247" s="55"/>
      <c r="E247" s="55"/>
      <c r="F247" s="55"/>
      <c r="G247" s="55"/>
      <c r="H247" s="55"/>
      <c r="I247" s="55"/>
      <c r="J247" s="55"/>
      <c r="K247" s="55"/>
      <c r="L247" s="55"/>
      <c r="M247" s="55"/>
      <c r="N247" s="55"/>
      <c r="O247" s="55"/>
      <c r="P247" s="55"/>
      <c r="Q247" s="55"/>
      <c r="R247" s="55"/>
      <c r="S247" s="55"/>
      <c r="T247" s="55"/>
      <c r="U247" s="49"/>
      <c r="V247" s="49"/>
      <c r="W247" s="49"/>
      <c r="X247" s="49"/>
      <c r="Y247" s="49"/>
      <c r="Z247" s="49"/>
      <c r="AA247" s="49"/>
      <c r="AB247" s="49"/>
      <c r="AC247" s="49"/>
      <c r="AD247" s="49"/>
      <c r="AE247" s="49"/>
      <c r="AF247" s="49"/>
      <c r="AG247" s="55"/>
      <c r="AH247" s="55"/>
      <c r="AI247" s="55"/>
      <c r="AJ247" s="55"/>
      <c r="AK247" s="55"/>
      <c r="AL247" s="55"/>
      <c r="AM247" s="55"/>
      <c r="AN247" s="55"/>
      <c r="AO247" s="55"/>
      <c r="AP247" s="55"/>
      <c r="AQ247" s="55"/>
      <c r="AR247" s="55"/>
      <c r="AS247" s="55"/>
      <c r="AT247" s="54">
        <f t="shared" si="9"/>
        <v>0</v>
      </c>
      <c r="AU247" s="54"/>
      <c r="AV247" s="54"/>
      <c r="AW247" s="54"/>
      <c r="AX247" s="54"/>
      <c r="AY247" s="54">
        <f>MATCH(AT247,標準報酬等級表!$F$8:$F$57,1)</f>
        <v>1</v>
      </c>
      <c r="AZ247" s="54"/>
      <c r="BA247" s="54"/>
      <c r="BB247" s="54">
        <f>LOOKUP(AY247,標準報酬等級表!$A$8:$A$57,標準報酬等級表!$D$8:$D$57)</f>
        <v>58</v>
      </c>
      <c r="BC247" s="54"/>
      <c r="BD247" s="54"/>
      <c r="BE247" s="54">
        <f t="shared" si="10"/>
        <v>1</v>
      </c>
      <c r="BF247" s="54"/>
      <c r="BG247" s="54"/>
      <c r="BH247" s="54">
        <f>LOOKUP(BE247,標準報酬等級表!$B$11:$B$42,標準報酬等級表!$D$11:$D$42)</f>
        <v>88</v>
      </c>
      <c r="BI247" s="54"/>
      <c r="BJ247" s="54"/>
      <c r="BK247" s="54">
        <f t="shared" si="11"/>
        <v>1</v>
      </c>
      <c r="BL247" s="54"/>
      <c r="BM247" s="54"/>
      <c r="BN247" s="54"/>
      <c r="BO247" s="54">
        <f>LOOKUP(BK247,標準報酬等級表!$B$11:$B$42,標準報酬等級表!$D$11:$D$42)</f>
        <v>88</v>
      </c>
      <c r="BP247" s="54"/>
      <c r="BQ247" s="54"/>
      <c r="BR247" s="54"/>
      <c r="BS247" s="49"/>
      <c r="BT247" s="49"/>
      <c r="BU247" s="49"/>
      <c r="BV247" s="49"/>
      <c r="BW247" s="49"/>
      <c r="BX247" s="49"/>
      <c r="BY247" s="49"/>
      <c r="BZ247" s="49"/>
      <c r="CA247" s="49"/>
      <c r="CB247" s="49"/>
      <c r="CC247" s="55"/>
      <c r="CD247" s="55"/>
      <c r="CE247" s="55"/>
      <c r="CF247" s="55"/>
      <c r="CG247" s="55"/>
      <c r="CH247" s="55"/>
    </row>
    <row r="248" spans="2:86" ht="21.75" customHeight="1" x14ac:dyDescent="0.15">
      <c r="B248" s="55"/>
      <c r="C248" s="55"/>
      <c r="D248" s="55"/>
      <c r="E248" s="55"/>
      <c r="F248" s="55"/>
      <c r="G248" s="55"/>
      <c r="H248" s="55"/>
      <c r="I248" s="55"/>
      <c r="J248" s="55"/>
      <c r="K248" s="55"/>
      <c r="L248" s="55"/>
      <c r="M248" s="55"/>
      <c r="N248" s="55"/>
      <c r="O248" s="55"/>
      <c r="P248" s="55"/>
      <c r="Q248" s="55"/>
      <c r="R248" s="55"/>
      <c r="S248" s="55"/>
      <c r="T248" s="55"/>
      <c r="U248" s="49"/>
      <c r="V248" s="49"/>
      <c r="W248" s="49"/>
      <c r="X248" s="49"/>
      <c r="Y248" s="49"/>
      <c r="Z248" s="49"/>
      <c r="AA248" s="49"/>
      <c r="AB248" s="49"/>
      <c r="AC248" s="49"/>
      <c r="AD248" s="49"/>
      <c r="AE248" s="49"/>
      <c r="AF248" s="49"/>
      <c r="AG248" s="55"/>
      <c r="AH248" s="55"/>
      <c r="AI248" s="55"/>
      <c r="AJ248" s="55"/>
      <c r="AK248" s="55"/>
      <c r="AL248" s="55"/>
      <c r="AM248" s="55"/>
      <c r="AN248" s="55"/>
      <c r="AO248" s="55"/>
      <c r="AP248" s="55"/>
      <c r="AQ248" s="55"/>
      <c r="AR248" s="55"/>
      <c r="AS248" s="55"/>
      <c r="AT248" s="54">
        <f t="shared" si="9"/>
        <v>0</v>
      </c>
      <c r="AU248" s="54"/>
      <c r="AV248" s="54"/>
      <c r="AW248" s="54"/>
      <c r="AX248" s="54"/>
      <c r="AY248" s="54">
        <f>MATCH(AT248,標準報酬等級表!$F$8:$F$57,1)</f>
        <v>1</v>
      </c>
      <c r="AZ248" s="54"/>
      <c r="BA248" s="54"/>
      <c r="BB248" s="54">
        <f>LOOKUP(AY248,標準報酬等級表!$A$8:$A$57,標準報酬等級表!$D$8:$D$57)</f>
        <v>58</v>
      </c>
      <c r="BC248" s="54"/>
      <c r="BD248" s="54"/>
      <c r="BE248" s="54">
        <f t="shared" si="10"/>
        <v>1</v>
      </c>
      <c r="BF248" s="54"/>
      <c r="BG248" s="54"/>
      <c r="BH248" s="54">
        <f>LOOKUP(BE248,標準報酬等級表!$B$11:$B$42,標準報酬等級表!$D$11:$D$42)</f>
        <v>88</v>
      </c>
      <c r="BI248" s="54"/>
      <c r="BJ248" s="54"/>
      <c r="BK248" s="54">
        <f t="shared" si="11"/>
        <v>1</v>
      </c>
      <c r="BL248" s="54"/>
      <c r="BM248" s="54"/>
      <c r="BN248" s="54"/>
      <c r="BO248" s="54">
        <f>LOOKUP(BK248,標準報酬等級表!$B$11:$B$42,標準報酬等級表!$D$11:$D$42)</f>
        <v>88</v>
      </c>
      <c r="BP248" s="54"/>
      <c r="BQ248" s="54"/>
      <c r="BR248" s="54"/>
      <c r="BS248" s="49"/>
      <c r="BT248" s="49"/>
      <c r="BU248" s="49"/>
      <c r="BV248" s="49"/>
      <c r="BW248" s="49"/>
      <c r="BX248" s="49"/>
      <c r="BY248" s="49"/>
      <c r="BZ248" s="49"/>
      <c r="CA248" s="49"/>
      <c r="CB248" s="49"/>
      <c r="CC248" s="55"/>
      <c r="CD248" s="55"/>
      <c r="CE248" s="55"/>
      <c r="CF248" s="55"/>
      <c r="CG248" s="55"/>
      <c r="CH248" s="55"/>
    </row>
    <row r="249" spans="2:86" ht="21.75" customHeight="1" x14ac:dyDescent="0.15">
      <c r="B249" s="55"/>
      <c r="C249" s="55"/>
      <c r="D249" s="55"/>
      <c r="E249" s="55"/>
      <c r="F249" s="55"/>
      <c r="G249" s="55"/>
      <c r="H249" s="55"/>
      <c r="I249" s="55"/>
      <c r="J249" s="55"/>
      <c r="K249" s="55"/>
      <c r="L249" s="55"/>
      <c r="M249" s="55"/>
      <c r="N249" s="55"/>
      <c r="O249" s="55"/>
      <c r="P249" s="55"/>
      <c r="Q249" s="55"/>
      <c r="R249" s="55"/>
      <c r="S249" s="55"/>
      <c r="T249" s="55"/>
      <c r="U249" s="49"/>
      <c r="V249" s="49"/>
      <c r="W249" s="49"/>
      <c r="X249" s="49"/>
      <c r="Y249" s="49"/>
      <c r="Z249" s="49"/>
      <c r="AA249" s="49"/>
      <c r="AB249" s="49"/>
      <c r="AC249" s="49"/>
      <c r="AD249" s="49"/>
      <c r="AE249" s="49"/>
      <c r="AF249" s="49"/>
      <c r="AG249" s="55"/>
      <c r="AH249" s="55"/>
      <c r="AI249" s="55"/>
      <c r="AJ249" s="55"/>
      <c r="AK249" s="55"/>
      <c r="AL249" s="55"/>
      <c r="AM249" s="55"/>
      <c r="AN249" s="55"/>
      <c r="AO249" s="55"/>
      <c r="AP249" s="55"/>
      <c r="AQ249" s="55"/>
      <c r="AR249" s="55"/>
      <c r="AS249" s="55"/>
      <c r="AT249" s="54">
        <f t="shared" si="9"/>
        <v>0</v>
      </c>
      <c r="AU249" s="54"/>
      <c r="AV249" s="54"/>
      <c r="AW249" s="54"/>
      <c r="AX249" s="54"/>
      <c r="AY249" s="54">
        <f>MATCH(AT249,標準報酬等級表!$F$8:$F$57,1)</f>
        <v>1</v>
      </c>
      <c r="AZ249" s="54"/>
      <c r="BA249" s="54"/>
      <c r="BB249" s="54">
        <f>LOOKUP(AY249,標準報酬等級表!$A$8:$A$57,標準報酬等級表!$D$8:$D$57)</f>
        <v>58</v>
      </c>
      <c r="BC249" s="54"/>
      <c r="BD249" s="54"/>
      <c r="BE249" s="54">
        <f t="shared" si="10"/>
        <v>1</v>
      </c>
      <c r="BF249" s="54"/>
      <c r="BG249" s="54"/>
      <c r="BH249" s="54">
        <f>LOOKUP(BE249,標準報酬等級表!$B$11:$B$42,標準報酬等級表!$D$11:$D$42)</f>
        <v>88</v>
      </c>
      <c r="BI249" s="54"/>
      <c r="BJ249" s="54"/>
      <c r="BK249" s="54">
        <f t="shared" si="11"/>
        <v>1</v>
      </c>
      <c r="BL249" s="54"/>
      <c r="BM249" s="54"/>
      <c r="BN249" s="54"/>
      <c r="BO249" s="54">
        <f>LOOKUP(BK249,標準報酬等級表!$B$11:$B$42,標準報酬等級表!$D$11:$D$42)</f>
        <v>88</v>
      </c>
      <c r="BP249" s="54"/>
      <c r="BQ249" s="54"/>
      <c r="BR249" s="54"/>
      <c r="BS249" s="49"/>
      <c r="BT249" s="49"/>
      <c r="BU249" s="49"/>
      <c r="BV249" s="49"/>
      <c r="BW249" s="49"/>
      <c r="BX249" s="49"/>
      <c r="BY249" s="49"/>
      <c r="BZ249" s="49"/>
      <c r="CA249" s="49"/>
      <c r="CB249" s="49"/>
      <c r="CC249" s="55"/>
      <c r="CD249" s="55"/>
      <c r="CE249" s="55"/>
      <c r="CF249" s="55"/>
      <c r="CG249" s="55"/>
      <c r="CH249" s="55"/>
    </row>
    <row r="250" spans="2:86" ht="21.75" customHeight="1" x14ac:dyDescent="0.15">
      <c r="B250" s="55"/>
      <c r="C250" s="55"/>
      <c r="D250" s="55"/>
      <c r="E250" s="55"/>
      <c r="F250" s="55"/>
      <c r="G250" s="55"/>
      <c r="H250" s="55"/>
      <c r="I250" s="55"/>
      <c r="J250" s="55"/>
      <c r="K250" s="55"/>
      <c r="L250" s="55"/>
      <c r="M250" s="55"/>
      <c r="N250" s="55"/>
      <c r="O250" s="55"/>
      <c r="P250" s="55"/>
      <c r="Q250" s="55"/>
      <c r="R250" s="55"/>
      <c r="S250" s="55"/>
      <c r="T250" s="55"/>
      <c r="U250" s="49"/>
      <c r="V250" s="49"/>
      <c r="W250" s="49"/>
      <c r="X250" s="49"/>
      <c r="Y250" s="49"/>
      <c r="Z250" s="49"/>
      <c r="AA250" s="49"/>
      <c r="AB250" s="49"/>
      <c r="AC250" s="49"/>
      <c r="AD250" s="49"/>
      <c r="AE250" s="49"/>
      <c r="AF250" s="49"/>
      <c r="AG250" s="55"/>
      <c r="AH250" s="55"/>
      <c r="AI250" s="55"/>
      <c r="AJ250" s="55"/>
      <c r="AK250" s="55"/>
      <c r="AL250" s="55"/>
      <c r="AM250" s="55"/>
      <c r="AN250" s="55"/>
      <c r="AO250" s="55"/>
      <c r="AP250" s="55"/>
      <c r="AQ250" s="55"/>
      <c r="AR250" s="55"/>
      <c r="AS250" s="55"/>
      <c r="AT250" s="54">
        <f t="shared" si="9"/>
        <v>0</v>
      </c>
      <c r="AU250" s="54"/>
      <c r="AV250" s="54"/>
      <c r="AW250" s="54"/>
      <c r="AX250" s="54"/>
      <c r="AY250" s="54">
        <f>MATCH(AT250,標準報酬等級表!$F$8:$F$57,1)</f>
        <v>1</v>
      </c>
      <c r="AZ250" s="54"/>
      <c r="BA250" s="54"/>
      <c r="BB250" s="54">
        <f>LOOKUP(AY250,標準報酬等級表!$A$8:$A$57,標準報酬等級表!$D$8:$D$57)</f>
        <v>58</v>
      </c>
      <c r="BC250" s="54"/>
      <c r="BD250" s="54"/>
      <c r="BE250" s="54">
        <f t="shared" si="10"/>
        <v>1</v>
      </c>
      <c r="BF250" s="54"/>
      <c r="BG250" s="54"/>
      <c r="BH250" s="54">
        <f>LOOKUP(BE250,標準報酬等級表!$B$11:$B$42,標準報酬等級表!$D$11:$D$42)</f>
        <v>88</v>
      </c>
      <c r="BI250" s="54"/>
      <c r="BJ250" s="54"/>
      <c r="BK250" s="54">
        <f t="shared" si="11"/>
        <v>1</v>
      </c>
      <c r="BL250" s="54"/>
      <c r="BM250" s="54"/>
      <c r="BN250" s="54"/>
      <c r="BO250" s="54">
        <f>LOOKUP(BK250,標準報酬等級表!$B$11:$B$42,標準報酬等級表!$D$11:$D$42)</f>
        <v>88</v>
      </c>
      <c r="BP250" s="54"/>
      <c r="BQ250" s="54"/>
      <c r="BR250" s="54"/>
      <c r="BS250" s="49"/>
      <c r="BT250" s="49"/>
      <c r="BU250" s="49"/>
      <c r="BV250" s="49"/>
      <c r="BW250" s="49"/>
      <c r="BX250" s="49"/>
      <c r="BY250" s="49"/>
      <c r="BZ250" s="49"/>
      <c r="CA250" s="49"/>
      <c r="CB250" s="49"/>
      <c r="CC250" s="55"/>
      <c r="CD250" s="55"/>
      <c r="CE250" s="55"/>
      <c r="CF250" s="55"/>
      <c r="CG250" s="55"/>
      <c r="CH250" s="55"/>
    </row>
    <row r="251" spans="2:86" ht="21.75" customHeight="1" x14ac:dyDescent="0.15">
      <c r="B251" s="55"/>
      <c r="C251" s="55"/>
      <c r="D251" s="55"/>
      <c r="E251" s="55"/>
      <c r="F251" s="55"/>
      <c r="G251" s="55"/>
      <c r="H251" s="55"/>
      <c r="I251" s="55"/>
      <c r="J251" s="55"/>
      <c r="K251" s="55"/>
      <c r="L251" s="55"/>
      <c r="M251" s="55"/>
      <c r="N251" s="55"/>
      <c r="O251" s="55"/>
      <c r="P251" s="55"/>
      <c r="Q251" s="55"/>
      <c r="R251" s="55"/>
      <c r="S251" s="55"/>
      <c r="T251" s="55"/>
      <c r="U251" s="49"/>
      <c r="V251" s="49"/>
      <c r="W251" s="49"/>
      <c r="X251" s="49"/>
      <c r="Y251" s="49"/>
      <c r="Z251" s="49"/>
      <c r="AA251" s="49"/>
      <c r="AB251" s="49"/>
      <c r="AC251" s="49"/>
      <c r="AD251" s="49"/>
      <c r="AE251" s="49"/>
      <c r="AF251" s="49"/>
      <c r="AG251" s="55"/>
      <c r="AH251" s="55"/>
      <c r="AI251" s="55"/>
      <c r="AJ251" s="55"/>
      <c r="AK251" s="55"/>
      <c r="AL251" s="55"/>
      <c r="AM251" s="55"/>
      <c r="AN251" s="55"/>
      <c r="AO251" s="55"/>
      <c r="AP251" s="55"/>
      <c r="AQ251" s="55"/>
      <c r="AR251" s="55"/>
      <c r="AS251" s="55"/>
      <c r="AT251" s="54">
        <f t="shared" si="9"/>
        <v>0</v>
      </c>
      <c r="AU251" s="54"/>
      <c r="AV251" s="54"/>
      <c r="AW251" s="54"/>
      <c r="AX251" s="54"/>
      <c r="AY251" s="54">
        <f>MATCH(AT251,標準報酬等級表!$F$8:$F$57,1)</f>
        <v>1</v>
      </c>
      <c r="AZ251" s="54"/>
      <c r="BA251" s="54"/>
      <c r="BB251" s="54">
        <f>LOOKUP(AY251,標準報酬等級表!$A$8:$A$57,標準報酬等級表!$D$8:$D$57)</f>
        <v>58</v>
      </c>
      <c r="BC251" s="54"/>
      <c r="BD251" s="54"/>
      <c r="BE251" s="54">
        <f t="shared" si="10"/>
        <v>1</v>
      </c>
      <c r="BF251" s="54"/>
      <c r="BG251" s="54"/>
      <c r="BH251" s="54">
        <f>LOOKUP(BE251,標準報酬等級表!$B$11:$B$42,標準報酬等級表!$D$11:$D$42)</f>
        <v>88</v>
      </c>
      <c r="BI251" s="54"/>
      <c r="BJ251" s="54"/>
      <c r="BK251" s="54">
        <f t="shared" si="11"/>
        <v>1</v>
      </c>
      <c r="BL251" s="54"/>
      <c r="BM251" s="54"/>
      <c r="BN251" s="54"/>
      <c r="BO251" s="54">
        <f>LOOKUP(BK251,標準報酬等級表!$B$11:$B$42,標準報酬等級表!$D$11:$D$42)</f>
        <v>88</v>
      </c>
      <c r="BP251" s="54"/>
      <c r="BQ251" s="54"/>
      <c r="BR251" s="54"/>
      <c r="BS251" s="49"/>
      <c r="BT251" s="49"/>
      <c r="BU251" s="49"/>
      <c r="BV251" s="49"/>
      <c r="BW251" s="49"/>
      <c r="BX251" s="49"/>
      <c r="BY251" s="49"/>
      <c r="BZ251" s="49"/>
      <c r="CA251" s="49"/>
      <c r="CB251" s="49"/>
      <c r="CC251" s="55"/>
      <c r="CD251" s="55"/>
      <c r="CE251" s="55"/>
      <c r="CF251" s="55"/>
      <c r="CG251" s="55"/>
      <c r="CH251" s="55"/>
    </row>
    <row r="252" spans="2:86" ht="21.75" customHeight="1" x14ac:dyDescent="0.15">
      <c r="B252" s="55"/>
      <c r="C252" s="55"/>
      <c r="D252" s="55"/>
      <c r="E252" s="55"/>
      <c r="F252" s="55"/>
      <c r="G252" s="55"/>
      <c r="H252" s="55"/>
      <c r="I252" s="55"/>
      <c r="J252" s="55"/>
      <c r="K252" s="55"/>
      <c r="L252" s="55"/>
      <c r="M252" s="55"/>
      <c r="N252" s="55"/>
      <c r="O252" s="55"/>
      <c r="P252" s="55"/>
      <c r="Q252" s="55"/>
      <c r="R252" s="55"/>
      <c r="S252" s="55"/>
      <c r="T252" s="55"/>
      <c r="U252" s="49"/>
      <c r="V252" s="49"/>
      <c r="W252" s="49"/>
      <c r="X252" s="49"/>
      <c r="Y252" s="49"/>
      <c r="Z252" s="49"/>
      <c r="AA252" s="49"/>
      <c r="AB252" s="49"/>
      <c r="AC252" s="49"/>
      <c r="AD252" s="49"/>
      <c r="AE252" s="49"/>
      <c r="AF252" s="49"/>
      <c r="AG252" s="55"/>
      <c r="AH252" s="55"/>
      <c r="AI252" s="55"/>
      <c r="AJ252" s="55"/>
      <c r="AK252" s="55"/>
      <c r="AL252" s="55"/>
      <c r="AM252" s="55"/>
      <c r="AN252" s="55"/>
      <c r="AO252" s="55"/>
      <c r="AP252" s="55"/>
      <c r="AQ252" s="55"/>
      <c r="AR252" s="55"/>
      <c r="AS252" s="55"/>
      <c r="AT252" s="54">
        <f t="shared" si="9"/>
        <v>0</v>
      </c>
      <c r="AU252" s="54"/>
      <c r="AV252" s="54"/>
      <c r="AW252" s="54"/>
      <c r="AX252" s="54"/>
      <c r="AY252" s="54">
        <f>MATCH(AT252,標準報酬等級表!$F$8:$F$57,1)</f>
        <v>1</v>
      </c>
      <c r="AZ252" s="54"/>
      <c r="BA252" s="54"/>
      <c r="BB252" s="54">
        <f>LOOKUP(AY252,標準報酬等級表!$A$8:$A$57,標準報酬等級表!$D$8:$D$57)</f>
        <v>58</v>
      </c>
      <c r="BC252" s="54"/>
      <c r="BD252" s="54"/>
      <c r="BE252" s="54">
        <f t="shared" si="10"/>
        <v>1</v>
      </c>
      <c r="BF252" s="54"/>
      <c r="BG252" s="54"/>
      <c r="BH252" s="54">
        <f>LOOKUP(BE252,標準報酬等級表!$B$11:$B$42,標準報酬等級表!$D$11:$D$42)</f>
        <v>88</v>
      </c>
      <c r="BI252" s="54"/>
      <c r="BJ252" s="54"/>
      <c r="BK252" s="54">
        <f t="shared" si="11"/>
        <v>1</v>
      </c>
      <c r="BL252" s="54"/>
      <c r="BM252" s="54"/>
      <c r="BN252" s="54"/>
      <c r="BO252" s="54">
        <f>LOOKUP(BK252,標準報酬等級表!$B$11:$B$42,標準報酬等級表!$D$11:$D$42)</f>
        <v>88</v>
      </c>
      <c r="BP252" s="54"/>
      <c r="BQ252" s="54"/>
      <c r="BR252" s="54"/>
      <c r="BS252" s="49"/>
      <c r="BT252" s="49"/>
      <c r="BU252" s="49"/>
      <c r="BV252" s="49"/>
      <c r="BW252" s="49"/>
      <c r="BX252" s="49"/>
      <c r="BY252" s="49"/>
      <c r="BZ252" s="49"/>
      <c r="CA252" s="49"/>
      <c r="CB252" s="49"/>
      <c r="CC252" s="55"/>
      <c r="CD252" s="55"/>
      <c r="CE252" s="55"/>
      <c r="CF252" s="55"/>
      <c r="CG252" s="55"/>
      <c r="CH252" s="55"/>
    </row>
    <row r="253" spans="2:86" ht="21.75" customHeight="1" x14ac:dyDescent="0.15">
      <c r="B253" s="55"/>
      <c r="C253" s="55"/>
      <c r="D253" s="55"/>
      <c r="E253" s="55"/>
      <c r="F253" s="55"/>
      <c r="G253" s="55"/>
      <c r="H253" s="55"/>
      <c r="I253" s="55"/>
      <c r="J253" s="55"/>
      <c r="K253" s="55"/>
      <c r="L253" s="55"/>
      <c r="M253" s="55"/>
      <c r="N253" s="55"/>
      <c r="O253" s="55"/>
      <c r="P253" s="55"/>
      <c r="Q253" s="55"/>
      <c r="R253" s="55"/>
      <c r="S253" s="55"/>
      <c r="T253" s="55"/>
      <c r="U253" s="49"/>
      <c r="V253" s="49"/>
      <c r="W253" s="49"/>
      <c r="X253" s="49"/>
      <c r="Y253" s="49"/>
      <c r="Z253" s="49"/>
      <c r="AA253" s="49"/>
      <c r="AB253" s="49"/>
      <c r="AC253" s="49"/>
      <c r="AD253" s="49"/>
      <c r="AE253" s="49"/>
      <c r="AF253" s="49"/>
      <c r="AG253" s="55"/>
      <c r="AH253" s="55"/>
      <c r="AI253" s="55"/>
      <c r="AJ253" s="55"/>
      <c r="AK253" s="55"/>
      <c r="AL253" s="55"/>
      <c r="AM253" s="55"/>
      <c r="AN253" s="55"/>
      <c r="AO253" s="55"/>
      <c r="AP253" s="55"/>
      <c r="AQ253" s="55"/>
      <c r="AR253" s="55"/>
      <c r="AS253" s="55"/>
      <c r="AT253" s="54">
        <f t="shared" si="9"/>
        <v>0</v>
      </c>
      <c r="AU253" s="54"/>
      <c r="AV253" s="54"/>
      <c r="AW253" s="54"/>
      <c r="AX253" s="54"/>
      <c r="AY253" s="54">
        <f>MATCH(AT253,標準報酬等級表!$F$8:$F$57,1)</f>
        <v>1</v>
      </c>
      <c r="AZ253" s="54"/>
      <c r="BA253" s="54"/>
      <c r="BB253" s="54">
        <f>LOOKUP(AY253,標準報酬等級表!$A$8:$A$57,標準報酬等級表!$D$8:$D$57)</f>
        <v>58</v>
      </c>
      <c r="BC253" s="54"/>
      <c r="BD253" s="54"/>
      <c r="BE253" s="54">
        <f t="shared" si="10"/>
        <v>1</v>
      </c>
      <c r="BF253" s="54"/>
      <c r="BG253" s="54"/>
      <c r="BH253" s="54">
        <f>LOOKUP(BE253,標準報酬等級表!$B$11:$B$42,標準報酬等級表!$D$11:$D$42)</f>
        <v>88</v>
      </c>
      <c r="BI253" s="54"/>
      <c r="BJ253" s="54"/>
      <c r="BK253" s="54">
        <f t="shared" si="11"/>
        <v>1</v>
      </c>
      <c r="BL253" s="54"/>
      <c r="BM253" s="54"/>
      <c r="BN253" s="54"/>
      <c r="BO253" s="54">
        <f>LOOKUP(BK253,標準報酬等級表!$B$11:$B$42,標準報酬等級表!$D$11:$D$42)</f>
        <v>88</v>
      </c>
      <c r="BP253" s="54"/>
      <c r="BQ253" s="54"/>
      <c r="BR253" s="54"/>
      <c r="BS253" s="49"/>
      <c r="BT253" s="49"/>
      <c r="BU253" s="49"/>
      <c r="BV253" s="49"/>
      <c r="BW253" s="49"/>
      <c r="BX253" s="49"/>
      <c r="BY253" s="49"/>
      <c r="BZ253" s="49"/>
      <c r="CA253" s="49"/>
      <c r="CB253" s="49"/>
      <c r="CC253" s="55"/>
      <c r="CD253" s="55"/>
      <c r="CE253" s="55"/>
      <c r="CF253" s="55"/>
      <c r="CG253" s="55"/>
      <c r="CH253" s="55"/>
    </row>
    <row r="254" spans="2:86" ht="21.75" customHeight="1" x14ac:dyDescent="0.15">
      <c r="B254" s="55"/>
      <c r="C254" s="55"/>
      <c r="D254" s="55"/>
      <c r="E254" s="55"/>
      <c r="F254" s="55"/>
      <c r="G254" s="55"/>
      <c r="H254" s="55"/>
      <c r="I254" s="55"/>
      <c r="J254" s="55"/>
      <c r="K254" s="55"/>
      <c r="L254" s="55"/>
      <c r="M254" s="55"/>
      <c r="N254" s="55"/>
      <c r="O254" s="55"/>
      <c r="P254" s="55"/>
      <c r="Q254" s="55"/>
      <c r="R254" s="55"/>
      <c r="S254" s="55"/>
      <c r="T254" s="55"/>
      <c r="U254" s="49"/>
      <c r="V254" s="49"/>
      <c r="W254" s="49"/>
      <c r="X254" s="49"/>
      <c r="Y254" s="49"/>
      <c r="Z254" s="49"/>
      <c r="AA254" s="49"/>
      <c r="AB254" s="49"/>
      <c r="AC254" s="49"/>
      <c r="AD254" s="49"/>
      <c r="AE254" s="49"/>
      <c r="AF254" s="49"/>
      <c r="AG254" s="55"/>
      <c r="AH254" s="55"/>
      <c r="AI254" s="55"/>
      <c r="AJ254" s="55"/>
      <c r="AK254" s="55"/>
      <c r="AL254" s="55"/>
      <c r="AM254" s="55"/>
      <c r="AN254" s="55"/>
      <c r="AO254" s="55"/>
      <c r="AP254" s="55"/>
      <c r="AQ254" s="55"/>
      <c r="AR254" s="55"/>
      <c r="AS254" s="55"/>
      <c r="AT254" s="54">
        <f t="shared" si="9"/>
        <v>0</v>
      </c>
      <c r="AU254" s="54"/>
      <c r="AV254" s="54"/>
      <c r="AW254" s="54"/>
      <c r="AX254" s="54"/>
      <c r="AY254" s="54">
        <f>MATCH(AT254,標準報酬等級表!$F$8:$F$57,1)</f>
        <v>1</v>
      </c>
      <c r="AZ254" s="54"/>
      <c r="BA254" s="54"/>
      <c r="BB254" s="54">
        <f>LOOKUP(AY254,標準報酬等級表!$A$8:$A$57,標準報酬等級表!$D$8:$D$57)</f>
        <v>58</v>
      </c>
      <c r="BC254" s="54"/>
      <c r="BD254" s="54"/>
      <c r="BE254" s="54">
        <f t="shared" si="10"/>
        <v>1</v>
      </c>
      <c r="BF254" s="54"/>
      <c r="BG254" s="54"/>
      <c r="BH254" s="54">
        <f>LOOKUP(BE254,標準報酬等級表!$B$11:$B$42,標準報酬等級表!$D$11:$D$42)</f>
        <v>88</v>
      </c>
      <c r="BI254" s="54"/>
      <c r="BJ254" s="54"/>
      <c r="BK254" s="54">
        <f t="shared" si="11"/>
        <v>1</v>
      </c>
      <c r="BL254" s="54"/>
      <c r="BM254" s="54"/>
      <c r="BN254" s="54"/>
      <c r="BO254" s="54">
        <f>LOOKUP(BK254,標準報酬等級表!$B$11:$B$42,標準報酬等級表!$D$11:$D$42)</f>
        <v>88</v>
      </c>
      <c r="BP254" s="54"/>
      <c r="BQ254" s="54"/>
      <c r="BR254" s="54"/>
      <c r="BS254" s="49"/>
      <c r="BT254" s="49"/>
      <c r="BU254" s="49"/>
      <c r="BV254" s="49"/>
      <c r="BW254" s="49"/>
      <c r="BX254" s="49"/>
      <c r="BY254" s="49"/>
      <c r="BZ254" s="49"/>
      <c r="CA254" s="49"/>
      <c r="CB254" s="49"/>
      <c r="CC254" s="55"/>
      <c r="CD254" s="55"/>
      <c r="CE254" s="55"/>
      <c r="CF254" s="55"/>
      <c r="CG254" s="55"/>
      <c r="CH254" s="55"/>
    </row>
    <row r="255" spans="2:86" ht="21.75" customHeight="1" x14ac:dyDescent="0.15">
      <c r="B255" s="55"/>
      <c r="C255" s="55"/>
      <c r="D255" s="55"/>
      <c r="E255" s="55"/>
      <c r="F255" s="55"/>
      <c r="G255" s="55"/>
      <c r="H255" s="55"/>
      <c r="I255" s="55"/>
      <c r="J255" s="55"/>
      <c r="K255" s="55"/>
      <c r="L255" s="55"/>
      <c r="M255" s="55"/>
      <c r="N255" s="55"/>
      <c r="O255" s="55"/>
      <c r="P255" s="55"/>
      <c r="Q255" s="55"/>
      <c r="R255" s="55"/>
      <c r="S255" s="55"/>
      <c r="T255" s="55"/>
      <c r="U255" s="49"/>
      <c r="V255" s="49"/>
      <c r="W255" s="49"/>
      <c r="X255" s="49"/>
      <c r="Y255" s="49"/>
      <c r="Z255" s="49"/>
      <c r="AA255" s="49"/>
      <c r="AB255" s="49"/>
      <c r="AC255" s="49"/>
      <c r="AD255" s="49"/>
      <c r="AE255" s="49"/>
      <c r="AF255" s="49"/>
      <c r="AG255" s="55"/>
      <c r="AH255" s="55"/>
      <c r="AI255" s="55"/>
      <c r="AJ255" s="55"/>
      <c r="AK255" s="55"/>
      <c r="AL255" s="55"/>
      <c r="AM255" s="55"/>
      <c r="AN255" s="55"/>
      <c r="AO255" s="55"/>
      <c r="AP255" s="55"/>
      <c r="AQ255" s="55"/>
      <c r="AR255" s="55"/>
      <c r="AS255" s="55"/>
      <c r="AT255" s="54">
        <f t="shared" si="9"/>
        <v>0</v>
      </c>
      <c r="AU255" s="54"/>
      <c r="AV255" s="54"/>
      <c r="AW255" s="54"/>
      <c r="AX255" s="54"/>
      <c r="AY255" s="54">
        <f>MATCH(AT255,標準報酬等級表!$F$8:$F$57,1)</f>
        <v>1</v>
      </c>
      <c r="AZ255" s="54"/>
      <c r="BA255" s="54"/>
      <c r="BB255" s="54">
        <f>LOOKUP(AY255,標準報酬等級表!$A$8:$A$57,標準報酬等級表!$D$8:$D$57)</f>
        <v>58</v>
      </c>
      <c r="BC255" s="54"/>
      <c r="BD255" s="54"/>
      <c r="BE255" s="54">
        <f t="shared" si="10"/>
        <v>1</v>
      </c>
      <c r="BF255" s="54"/>
      <c r="BG255" s="54"/>
      <c r="BH255" s="54">
        <f>LOOKUP(BE255,標準報酬等級表!$B$11:$B$42,標準報酬等級表!$D$11:$D$42)</f>
        <v>88</v>
      </c>
      <c r="BI255" s="54"/>
      <c r="BJ255" s="54"/>
      <c r="BK255" s="54">
        <f t="shared" si="11"/>
        <v>1</v>
      </c>
      <c r="BL255" s="54"/>
      <c r="BM255" s="54"/>
      <c r="BN255" s="54"/>
      <c r="BO255" s="54">
        <f>LOOKUP(BK255,標準報酬等級表!$B$11:$B$42,標準報酬等級表!$D$11:$D$42)</f>
        <v>88</v>
      </c>
      <c r="BP255" s="54"/>
      <c r="BQ255" s="54"/>
      <c r="BR255" s="54"/>
      <c r="BS255" s="49"/>
      <c r="BT255" s="49"/>
      <c r="BU255" s="49"/>
      <c r="BV255" s="49"/>
      <c r="BW255" s="49"/>
      <c r="BX255" s="49"/>
      <c r="BY255" s="49"/>
      <c r="BZ255" s="49"/>
      <c r="CA255" s="49"/>
      <c r="CB255" s="49"/>
      <c r="CC255" s="55"/>
      <c r="CD255" s="55"/>
      <c r="CE255" s="55"/>
      <c r="CF255" s="55"/>
      <c r="CG255" s="55"/>
      <c r="CH255" s="55"/>
    </row>
    <row r="256" spans="2:86" ht="21.75" customHeight="1" x14ac:dyDescent="0.15">
      <c r="B256" s="55"/>
      <c r="C256" s="55"/>
      <c r="D256" s="55"/>
      <c r="E256" s="55"/>
      <c r="F256" s="55"/>
      <c r="G256" s="55"/>
      <c r="H256" s="55"/>
      <c r="I256" s="55"/>
      <c r="J256" s="55"/>
      <c r="K256" s="55"/>
      <c r="L256" s="55"/>
      <c r="M256" s="55"/>
      <c r="N256" s="55"/>
      <c r="O256" s="55"/>
      <c r="P256" s="55"/>
      <c r="Q256" s="55"/>
      <c r="R256" s="55"/>
      <c r="S256" s="55"/>
      <c r="T256" s="55"/>
      <c r="U256" s="49"/>
      <c r="V256" s="49"/>
      <c r="W256" s="49"/>
      <c r="X256" s="49"/>
      <c r="Y256" s="49"/>
      <c r="Z256" s="49"/>
      <c r="AA256" s="49"/>
      <c r="AB256" s="49"/>
      <c r="AC256" s="49"/>
      <c r="AD256" s="49"/>
      <c r="AE256" s="49"/>
      <c r="AF256" s="49"/>
      <c r="AG256" s="55"/>
      <c r="AH256" s="55"/>
      <c r="AI256" s="55"/>
      <c r="AJ256" s="55"/>
      <c r="AK256" s="55"/>
      <c r="AL256" s="55"/>
      <c r="AM256" s="55"/>
      <c r="AN256" s="55"/>
      <c r="AO256" s="55"/>
      <c r="AP256" s="55"/>
      <c r="AQ256" s="55"/>
      <c r="AR256" s="55"/>
      <c r="AS256" s="55"/>
      <c r="AT256" s="54">
        <f t="shared" si="9"/>
        <v>0</v>
      </c>
      <c r="AU256" s="54"/>
      <c r="AV256" s="54"/>
      <c r="AW256" s="54"/>
      <c r="AX256" s="54"/>
      <c r="AY256" s="54">
        <f>MATCH(AT256,標準報酬等級表!$F$8:$F$57,1)</f>
        <v>1</v>
      </c>
      <c r="AZ256" s="54"/>
      <c r="BA256" s="54"/>
      <c r="BB256" s="54">
        <f>LOOKUP(AY256,標準報酬等級表!$A$8:$A$57,標準報酬等級表!$D$8:$D$57)</f>
        <v>58</v>
      </c>
      <c r="BC256" s="54"/>
      <c r="BD256" s="54"/>
      <c r="BE256" s="54">
        <f t="shared" si="10"/>
        <v>1</v>
      </c>
      <c r="BF256" s="54"/>
      <c r="BG256" s="54"/>
      <c r="BH256" s="54">
        <f>LOOKUP(BE256,標準報酬等級表!$B$11:$B$42,標準報酬等級表!$D$11:$D$42)</f>
        <v>88</v>
      </c>
      <c r="BI256" s="54"/>
      <c r="BJ256" s="54"/>
      <c r="BK256" s="54">
        <f t="shared" si="11"/>
        <v>1</v>
      </c>
      <c r="BL256" s="54"/>
      <c r="BM256" s="54"/>
      <c r="BN256" s="54"/>
      <c r="BO256" s="54">
        <f>LOOKUP(BK256,標準報酬等級表!$B$11:$B$42,標準報酬等級表!$D$11:$D$42)</f>
        <v>88</v>
      </c>
      <c r="BP256" s="54"/>
      <c r="BQ256" s="54"/>
      <c r="BR256" s="54"/>
      <c r="BS256" s="49"/>
      <c r="BT256" s="49"/>
      <c r="BU256" s="49"/>
      <c r="BV256" s="49"/>
      <c r="BW256" s="49"/>
      <c r="BX256" s="49"/>
      <c r="BY256" s="49"/>
      <c r="BZ256" s="49"/>
      <c r="CA256" s="49"/>
      <c r="CB256" s="49"/>
      <c r="CC256" s="55"/>
      <c r="CD256" s="55"/>
      <c r="CE256" s="55"/>
      <c r="CF256" s="55"/>
      <c r="CG256" s="55"/>
      <c r="CH256" s="55"/>
    </row>
    <row r="257" spans="2:86" ht="21.75" customHeight="1" x14ac:dyDescent="0.15">
      <c r="B257" s="55"/>
      <c r="C257" s="55"/>
      <c r="D257" s="55"/>
      <c r="E257" s="55"/>
      <c r="F257" s="55"/>
      <c r="G257" s="55"/>
      <c r="H257" s="55"/>
      <c r="I257" s="55"/>
      <c r="J257" s="55"/>
      <c r="K257" s="55"/>
      <c r="L257" s="55"/>
      <c r="M257" s="55"/>
      <c r="N257" s="55"/>
      <c r="O257" s="55"/>
      <c r="P257" s="55"/>
      <c r="Q257" s="55"/>
      <c r="R257" s="55"/>
      <c r="S257" s="55"/>
      <c r="T257" s="55"/>
      <c r="U257" s="49"/>
      <c r="V257" s="49"/>
      <c r="W257" s="49"/>
      <c r="X257" s="49"/>
      <c r="Y257" s="49"/>
      <c r="Z257" s="49"/>
      <c r="AA257" s="49"/>
      <c r="AB257" s="49"/>
      <c r="AC257" s="49"/>
      <c r="AD257" s="49"/>
      <c r="AE257" s="49"/>
      <c r="AF257" s="49"/>
      <c r="AG257" s="55"/>
      <c r="AH257" s="55"/>
      <c r="AI257" s="55"/>
      <c r="AJ257" s="55"/>
      <c r="AK257" s="55"/>
      <c r="AL257" s="55"/>
      <c r="AM257" s="55"/>
      <c r="AN257" s="55"/>
      <c r="AO257" s="55"/>
      <c r="AP257" s="55"/>
      <c r="AQ257" s="55"/>
      <c r="AR257" s="55"/>
      <c r="AS257" s="55"/>
      <c r="AT257" s="54">
        <f t="shared" si="9"/>
        <v>0</v>
      </c>
      <c r="AU257" s="54"/>
      <c r="AV257" s="54"/>
      <c r="AW257" s="54"/>
      <c r="AX257" s="54"/>
      <c r="AY257" s="54">
        <f>MATCH(AT257,標準報酬等級表!$F$8:$F$57,1)</f>
        <v>1</v>
      </c>
      <c r="AZ257" s="54"/>
      <c r="BA257" s="54"/>
      <c r="BB257" s="54">
        <f>LOOKUP(AY257,標準報酬等級表!$A$8:$A$57,標準報酬等級表!$D$8:$D$57)</f>
        <v>58</v>
      </c>
      <c r="BC257" s="54"/>
      <c r="BD257" s="54"/>
      <c r="BE257" s="54">
        <f t="shared" si="10"/>
        <v>1</v>
      </c>
      <c r="BF257" s="54"/>
      <c r="BG257" s="54"/>
      <c r="BH257" s="54">
        <f>LOOKUP(BE257,標準報酬等級表!$B$11:$B$42,標準報酬等級表!$D$11:$D$42)</f>
        <v>88</v>
      </c>
      <c r="BI257" s="54"/>
      <c r="BJ257" s="54"/>
      <c r="BK257" s="54">
        <f t="shared" si="11"/>
        <v>1</v>
      </c>
      <c r="BL257" s="54"/>
      <c r="BM257" s="54"/>
      <c r="BN257" s="54"/>
      <c r="BO257" s="54">
        <f>LOOKUP(BK257,標準報酬等級表!$B$11:$B$42,標準報酬等級表!$D$11:$D$42)</f>
        <v>88</v>
      </c>
      <c r="BP257" s="54"/>
      <c r="BQ257" s="54"/>
      <c r="BR257" s="54"/>
      <c r="BS257" s="49"/>
      <c r="BT257" s="49"/>
      <c r="BU257" s="49"/>
      <c r="BV257" s="49"/>
      <c r="BW257" s="49"/>
      <c r="BX257" s="49"/>
      <c r="BY257" s="49"/>
      <c r="BZ257" s="49"/>
      <c r="CA257" s="49"/>
      <c r="CB257" s="49"/>
      <c r="CC257" s="55"/>
      <c r="CD257" s="55"/>
      <c r="CE257" s="55"/>
      <c r="CF257" s="55"/>
      <c r="CG257" s="55"/>
      <c r="CH257" s="55"/>
    </row>
    <row r="258" spans="2:86" ht="21.75" customHeight="1" x14ac:dyDescent="0.15">
      <c r="B258" s="55"/>
      <c r="C258" s="55"/>
      <c r="D258" s="55"/>
      <c r="E258" s="55"/>
      <c r="F258" s="55"/>
      <c r="G258" s="55"/>
      <c r="H258" s="55"/>
      <c r="I258" s="55"/>
      <c r="J258" s="55"/>
      <c r="K258" s="55"/>
      <c r="L258" s="55"/>
      <c r="M258" s="55"/>
      <c r="N258" s="55"/>
      <c r="O258" s="55"/>
      <c r="P258" s="55"/>
      <c r="Q258" s="55"/>
      <c r="R258" s="55"/>
      <c r="S258" s="55"/>
      <c r="T258" s="55"/>
      <c r="U258" s="49"/>
      <c r="V258" s="49"/>
      <c r="W258" s="49"/>
      <c r="X258" s="49"/>
      <c r="Y258" s="49"/>
      <c r="Z258" s="49"/>
      <c r="AA258" s="49"/>
      <c r="AB258" s="49"/>
      <c r="AC258" s="49"/>
      <c r="AD258" s="49"/>
      <c r="AE258" s="49"/>
      <c r="AF258" s="49"/>
      <c r="AG258" s="55"/>
      <c r="AH258" s="55"/>
      <c r="AI258" s="55"/>
      <c r="AJ258" s="55"/>
      <c r="AK258" s="55"/>
      <c r="AL258" s="55"/>
      <c r="AM258" s="55"/>
      <c r="AN258" s="55"/>
      <c r="AO258" s="55"/>
      <c r="AP258" s="55"/>
      <c r="AQ258" s="55"/>
      <c r="AR258" s="55"/>
      <c r="AS258" s="55"/>
      <c r="AT258" s="54">
        <f t="shared" si="9"/>
        <v>0</v>
      </c>
      <c r="AU258" s="54"/>
      <c r="AV258" s="54"/>
      <c r="AW258" s="54"/>
      <c r="AX258" s="54"/>
      <c r="AY258" s="54">
        <f>MATCH(AT258,標準報酬等級表!$F$8:$F$57,1)</f>
        <v>1</v>
      </c>
      <c r="AZ258" s="54"/>
      <c r="BA258" s="54"/>
      <c r="BB258" s="54">
        <f>LOOKUP(AY258,標準報酬等級表!$A$8:$A$57,標準報酬等級表!$D$8:$D$57)</f>
        <v>58</v>
      </c>
      <c r="BC258" s="54"/>
      <c r="BD258" s="54"/>
      <c r="BE258" s="54">
        <f t="shared" si="10"/>
        <v>1</v>
      </c>
      <c r="BF258" s="54"/>
      <c r="BG258" s="54"/>
      <c r="BH258" s="54">
        <f>LOOKUP(BE258,標準報酬等級表!$B$11:$B$42,標準報酬等級表!$D$11:$D$42)</f>
        <v>88</v>
      </c>
      <c r="BI258" s="54"/>
      <c r="BJ258" s="54"/>
      <c r="BK258" s="54">
        <f t="shared" si="11"/>
        <v>1</v>
      </c>
      <c r="BL258" s="54"/>
      <c r="BM258" s="54"/>
      <c r="BN258" s="54"/>
      <c r="BO258" s="54">
        <f>LOOKUP(BK258,標準報酬等級表!$B$11:$B$42,標準報酬等級表!$D$11:$D$42)</f>
        <v>88</v>
      </c>
      <c r="BP258" s="54"/>
      <c r="BQ258" s="54"/>
      <c r="BR258" s="54"/>
      <c r="BS258" s="49"/>
      <c r="BT258" s="49"/>
      <c r="BU258" s="49"/>
      <c r="BV258" s="49"/>
      <c r="BW258" s="49"/>
      <c r="BX258" s="49"/>
      <c r="BY258" s="49"/>
      <c r="BZ258" s="49"/>
      <c r="CA258" s="49"/>
      <c r="CB258" s="49"/>
      <c r="CC258" s="55"/>
      <c r="CD258" s="55"/>
      <c r="CE258" s="55"/>
      <c r="CF258" s="55"/>
      <c r="CG258" s="55"/>
      <c r="CH258" s="55"/>
    </row>
    <row r="259" spans="2:86" ht="21.75" customHeight="1" x14ac:dyDescent="0.15">
      <c r="B259" s="55"/>
      <c r="C259" s="55"/>
      <c r="D259" s="55"/>
      <c r="E259" s="55"/>
      <c r="F259" s="55"/>
      <c r="G259" s="55"/>
      <c r="H259" s="55"/>
      <c r="I259" s="55"/>
      <c r="J259" s="55"/>
      <c r="K259" s="55"/>
      <c r="L259" s="55"/>
      <c r="M259" s="55"/>
      <c r="N259" s="55"/>
      <c r="O259" s="55"/>
      <c r="P259" s="55"/>
      <c r="Q259" s="55"/>
      <c r="R259" s="55"/>
      <c r="S259" s="55"/>
      <c r="T259" s="55"/>
      <c r="U259" s="49"/>
      <c r="V259" s="49"/>
      <c r="W259" s="49"/>
      <c r="X259" s="49"/>
      <c r="Y259" s="49"/>
      <c r="Z259" s="49"/>
      <c r="AA259" s="49"/>
      <c r="AB259" s="49"/>
      <c r="AC259" s="49"/>
      <c r="AD259" s="49"/>
      <c r="AE259" s="49"/>
      <c r="AF259" s="49"/>
      <c r="AG259" s="55"/>
      <c r="AH259" s="55"/>
      <c r="AI259" s="55"/>
      <c r="AJ259" s="55"/>
      <c r="AK259" s="55"/>
      <c r="AL259" s="55"/>
      <c r="AM259" s="55"/>
      <c r="AN259" s="55"/>
      <c r="AO259" s="55"/>
      <c r="AP259" s="55"/>
      <c r="AQ259" s="55"/>
      <c r="AR259" s="55"/>
      <c r="AS259" s="55"/>
      <c r="AT259" s="54">
        <f t="shared" si="9"/>
        <v>0</v>
      </c>
      <c r="AU259" s="54"/>
      <c r="AV259" s="54"/>
      <c r="AW259" s="54"/>
      <c r="AX259" s="54"/>
      <c r="AY259" s="54">
        <f>MATCH(AT259,標準報酬等級表!$F$8:$F$57,1)</f>
        <v>1</v>
      </c>
      <c r="AZ259" s="54"/>
      <c r="BA259" s="54"/>
      <c r="BB259" s="54">
        <f>LOOKUP(AY259,標準報酬等級表!$A$8:$A$57,標準報酬等級表!$D$8:$D$57)</f>
        <v>58</v>
      </c>
      <c r="BC259" s="54"/>
      <c r="BD259" s="54"/>
      <c r="BE259" s="54">
        <f t="shared" si="10"/>
        <v>1</v>
      </c>
      <c r="BF259" s="54"/>
      <c r="BG259" s="54"/>
      <c r="BH259" s="54">
        <f>LOOKUP(BE259,標準報酬等級表!$B$11:$B$42,標準報酬等級表!$D$11:$D$42)</f>
        <v>88</v>
      </c>
      <c r="BI259" s="54"/>
      <c r="BJ259" s="54"/>
      <c r="BK259" s="54">
        <f t="shared" si="11"/>
        <v>1</v>
      </c>
      <c r="BL259" s="54"/>
      <c r="BM259" s="54"/>
      <c r="BN259" s="54"/>
      <c r="BO259" s="54">
        <f>LOOKUP(BK259,標準報酬等級表!$B$11:$B$42,標準報酬等級表!$D$11:$D$42)</f>
        <v>88</v>
      </c>
      <c r="BP259" s="54"/>
      <c r="BQ259" s="54"/>
      <c r="BR259" s="54"/>
      <c r="BS259" s="49"/>
      <c r="BT259" s="49"/>
      <c r="BU259" s="49"/>
      <c r="BV259" s="49"/>
      <c r="BW259" s="49"/>
      <c r="BX259" s="49"/>
      <c r="BY259" s="49"/>
      <c r="BZ259" s="49"/>
      <c r="CA259" s="49"/>
      <c r="CB259" s="49"/>
      <c r="CC259" s="55"/>
      <c r="CD259" s="55"/>
      <c r="CE259" s="55"/>
      <c r="CF259" s="55"/>
      <c r="CG259" s="55"/>
      <c r="CH259" s="55"/>
    </row>
    <row r="260" spans="2:86" ht="21.75" customHeight="1" x14ac:dyDescent="0.15">
      <c r="B260" s="55"/>
      <c r="C260" s="55"/>
      <c r="D260" s="55"/>
      <c r="E260" s="55"/>
      <c r="F260" s="55"/>
      <c r="G260" s="55"/>
      <c r="H260" s="55"/>
      <c r="I260" s="55"/>
      <c r="J260" s="55"/>
      <c r="K260" s="55"/>
      <c r="L260" s="55"/>
      <c r="M260" s="55"/>
      <c r="N260" s="55"/>
      <c r="O260" s="55"/>
      <c r="P260" s="55"/>
      <c r="Q260" s="55"/>
      <c r="R260" s="55"/>
      <c r="S260" s="55"/>
      <c r="T260" s="55"/>
      <c r="U260" s="49"/>
      <c r="V260" s="49"/>
      <c r="W260" s="49"/>
      <c r="X260" s="49"/>
      <c r="Y260" s="49"/>
      <c r="Z260" s="49"/>
      <c r="AA260" s="49"/>
      <c r="AB260" s="49"/>
      <c r="AC260" s="49"/>
      <c r="AD260" s="49"/>
      <c r="AE260" s="49"/>
      <c r="AF260" s="49"/>
      <c r="AG260" s="55"/>
      <c r="AH260" s="55"/>
      <c r="AI260" s="55"/>
      <c r="AJ260" s="55"/>
      <c r="AK260" s="55"/>
      <c r="AL260" s="55"/>
      <c r="AM260" s="55"/>
      <c r="AN260" s="55"/>
      <c r="AO260" s="55"/>
      <c r="AP260" s="55"/>
      <c r="AQ260" s="55"/>
      <c r="AR260" s="55"/>
      <c r="AS260" s="55"/>
      <c r="AT260" s="54">
        <f t="shared" si="9"/>
        <v>0</v>
      </c>
      <c r="AU260" s="54"/>
      <c r="AV260" s="54"/>
      <c r="AW260" s="54"/>
      <c r="AX260" s="54"/>
      <c r="AY260" s="54">
        <f>MATCH(AT260,標準報酬等級表!$F$8:$F$57,1)</f>
        <v>1</v>
      </c>
      <c r="AZ260" s="54"/>
      <c r="BA260" s="54"/>
      <c r="BB260" s="54">
        <f>LOOKUP(AY260,標準報酬等級表!$A$8:$A$57,標準報酬等級表!$D$8:$D$57)</f>
        <v>58</v>
      </c>
      <c r="BC260" s="54"/>
      <c r="BD260" s="54"/>
      <c r="BE260" s="54">
        <f t="shared" si="10"/>
        <v>1</v>
      </c>
      <c r="BF260" s="54"/>
      <c r="BG260" s="54"/>
      <c r="BH260" s="54">
        <f>LOOKUP(BE260,標準報酬等級表!$B$11:$B$42,標準報酬等級表!$D$11:$D$42)</f>
        <v>88</v>
      </c>
      <c r="BI260" s="54"/>
      <c r="BJ260" s="54"/>
      <c r="BK260" s="54">
        <f t="shared" si="11"/>
        <v>1</v>
      </c>
      <c r="BL260" s="54"/>
      <c r="BM260" s="54"/>
      <c r="BN260" s="54"/>
      <c r="BO260" s="54">
        <f>LOOKUP(BK260,標準報酬等級表!$B$11:$B$42,標準報酬等級表!$D$11:$D$42)</f>
        <v>88</v>
      </c>
      <c r="BP260" s="54"/>
      <c r="BQ260" s="54"/>
      <c r="BR260" s="54"/>
      <c r="BS260" s="49"/>
      <c r="BT260" s="49"/>
      <c r="BU260" s="49"/>
      <c r="BV260" s="49"/>
      <c r="BW260" s="49"/>
      <c r="BX260" s="49"/>
      <c r="BY260" s="49"/>
      <c r="BZ260" s="49"/>
      <c r="CA260" s="49"/>
      <c r="CB260" s="49"/>
      <c r="CC260" s="55"/>
      <c r="CD260" s="55"/>
      <c r="CE260" s="55"/>
      <c r="CF260" s="55"/>
      <c r="CG260" s="55"/>
      <c r="CH260" s="55"/>
    </row>
    <row r="261" spans="2:86" ht="21.75" customHeight="1" x14ac:dyDescent="0.15">
      <c r="B261" s="55"/>
      <c r="C261" s="55"/>
      <c r="D261" s="55"/>
      <c r="E261" s="55"/>
      <c r="F261" s="55"/>
      <c r="G261" s="55"/>
      <c r="H261" s="55"/>
      <c r="I261" s="55"/>
      <c r="J261" s="55"/>
      <c r="K261" s="55"/>
      <c r="L261" s="55"/>
      <c r="M261" s="55"/>
      <c r="N261" s="55"/>
      <c r="O261" s="55"/>
      <c r="P261" s="55"/>
      <c r="Q261" s="55"/>
      <c r="R261" s="55"/>
      <c r="S261" s="55"/>
      <c r="T261" s="55"/>
      <c r="U261" s="49"/>
      <c r="V261" s="49"/>
      <c r="W261" s="49"/>
      <c r="X261" s="49"/>
      <c r="Y261" s="49"/>
      <c r="Z261" s="49"/>
      <c r="AA261" s="49"/>
      <c r="AB261" s="49"/>
      <c r="AC261" s="49"/>
      <c r="AD261" s="49"/>
      <c r="AE261" s="49"/>
      <c r="AF261" s="49"/>
      <c r="AG261" s="55"/>
      <c r="AH261" s="55"/>
      <c r="AI261" s="55"/>
      <c r="AJ261" s="55"/>
      <c r="AK261" s="55"/>
      <c r="AL261" s="55"/>
      <c r="AM261" s="55"/>
      <c r="AN261" s="55"/>
      <c r="AO261" s="55"/>
      <c r="AP261" s="55"/>
      <c r="AQ261" s="55"/>
      <c r="AR261" s="55"/>
      <c r="AS261" s="55"/>
      <c r="AT261" s="54">
        <f t="shared" si="9"/>
        <v>0</v>
      </c>
      <c r="AU261" s="54"/>
      <c r="AV261" s="54"/>
      <c r="AW261" s="54"/>
      <c r="AX261" s="54"/>
      <c r="AY261" s="54">
        <f>MATCH(AT261,標準報酬等級表!$F$8:$F$57,1)</f>
        <v>1</v>
      </c>
      <c r="AZ261" s="54"/>
      <c r="BA261" s="54"/>
      <c r="BB261" s="54">
        <f>LOOKUP(AY261,標準報酬等級表!$A$8:$A$57,標準報酬等級表!$D$8:$D$57)</f>
        <v>58</v>
      </c>
      <c r="BC261" s="54"/>
      <c r="BD261" s="54"/>
      <c r="BE261" s="54">
        <f t="shared" si="10"/>
        <v>1</v>
      </c>
      <c r="BF261" s="54"/>
      <c r="BG261" s="54"/>
      <c r="BH261" s="54">
        <f>LOOKUP(BE261,標準報酬等級表!$B$11:$B$42,標準報酬等級表!$D$11:$D$42)</f>
        <v>88</v>
      </c>
      <c r="BI261" s="54"/>
      <c r="BJ261" s="54"/>
      <c r="BK261" s="54">
        <f t="shared" si="11"/>
        <v>1</v>
      </c>
      <c r="BL261" s="54"/>
      <c r="BM261" s="54"/>
      <c r="BN261" s="54"/>
      <c r="BO261" s="54">
        <f>LOOKUP(BK261,標準報酬等級表!$B$11:$B$42,標準報酬等級表!$D$11:$D$42)</f>
        <v>88</v>
      </c>
      <c r="BP261" s="54"/>
      <c r="BQ261" s="54"/>
      <c r="BR261" s="54"/>
      <c r="BS261" s="49"/>
      <c r="BT261" s="49"/>
      <c r="BU261" s="49"/>
      <c r="BV261" s="49"/>
      <c r="BW261" s="49"/>
      <c r="BX261" s="49"/>
      <c r="BY261" s="49"/>
      <c r="BZ261" s="49"/>
      <c r="CA261" s="49"/>
      <c r="CB261" s="49"/>
      <c r="CC261" s="55"/>
      <c r="CD261" s="55"/>
      <c r="CE261" s="55"/>
      <c r="CF261" s="55"/>
      <c r="CG261" s="55"/>
      <c r="CH261" s="55"/>
    </row>
    <row r="262" spans="2:86" ht="21.75" customHeight="1" x14ac:dyDescent="0.15">
      <c r="B262" s="55"/>
      <c r="C262" s="55"/>
      <c r="D262" s="55"/>
      <c r="E262" s="55"/>
      <c r="F262" s="55"/>
      <c r="G262" s="55"/>
      <c r="H262" s="55"/>
      <c r="I262" s="55"/>
      <c r="J262" s="55"/>
      <c r="K262" s="55"/>
      <c r="L262" s="55"/>
      <c r="M262" s="55"/>
      <c r="N262" s="55"/>
      <c r="O262" s="55"/>
      <c r="P262" s="55"/>
      <c r="Q262" s="55"/>
      <c r="R262" s="55"/>
      <c r="S262" s="55"/>
      <c r="T262" s="55"/>
      <c r="U262" s="49"/>
      <c r="V262" s="49"/>
      <c r="W262" s="49"/>
      <c r="X262" s="49"/>
      <c r="Y262" s="49"/>
      <c r="Z262" s="49"/>
      <c r="AA262" s="49"/>
      <c r="AB262" s="49"/>
      <c r="AC262" s="49"/>
      <c r="AD262" s="49"/>
      <c r="AE262" s="49"/>
      <c r="AF262" s="49"/>
      <c r="AG262" s="55"/>
      <c r="AH262" s="55"/>
      <c r="AI262" s="55"/>
      <c r="AJ262" s="55"/>
      <c r="AK262" s="55"/>
      <c r="AL262" s="55"/>
      <c r="AM262" s="55"/>
      <c r="AN262" s="55"/>
      <c r="AO262" s="55"/>
      <c r="AP262" s="55"/>
      <c r="AQ262" s="55"/>
      <c r="AR262" s="55"/>
      <c r="AS262" s="55"/>
      <c r="AT262" s="54">
        <f t="shared" si="9"/>
        <v>0</v>
      </c>
      <c r="AU262" s="54"/>
      <c r="AV262" s="54"/>
      <c r="AW262" s="54"/>
      <c r="AX262" s="54"/>
      <c r="AY262" s="54">
        <f>MATCH(AT262,標準報酬等級表!$F$8:$F$57,1)</f>
        <v>1</v>
      </c>
      <c r="AZ262" s="54"/>
      <c r="BA262" s="54"/>
      <c r="BB262" s="54">
        <f>LOOKUP(AY262,標準報酬等級表!$A$8:$A$57,標準報酬等級表!$D$8:$D$57)</f>
        <v>58</v>
      </c>
      <c r="BC262" s="54"/>
      <c r="BD262" s="54"/>
      <c r="BE262" s="54">
        <f t="shared" si="10"/>
        <v>1</v>
      </c>
      <c r="BF262" s="54"/>
      <c r="BG262" s="54"/>
      <c r="BH262" s="54">
        <f>LOOKUP(BE262,標準報酬等級表!$B$11:$B$42,標準報酬等級表!$D$11:$D$42)</f>
        <v>88</v>
      </c>
      <c r="BI262" s="54"/>
      <c r="BJ262" s="54"/>
      <c r="BK262" s="54">
        <f t="shared" si="11"/>
        <v>1</v>
      </c>
      <c r="BL262" s="54"/>
      <c r="BM262" s="54"/>
      <c r="BN262" s="54"/>
      <c r="BO262" s="54">
        <f>LOOKUP(BK262,標準報酬等級表!$B$11:$B$42,標準報酬等級表!$D$11:$D$42)</f>
        <v>88</v>
      </c>
      <c r="BP262" s="54"/>
      <c r="BQ262" s="54"/>
      <c r="BR262" s="54"/>
      <c r="BS262" s="49"/>
      <c r="BT262" s="49"/>
      <c r="BU262" s="49"/>
      <c r="BV262" s="49"/>
      <c r="BW262" s="49"/>
      <c r="BX262" s="49"/>
      <c r="BY262" s="49"/>
      <c r="BZ262" s="49"/>
      <c r="CA262" s="49"/>
      <c r="CB262" s="49"/>
      <c r="CC262" s="55"/>
      <c r="CD262" s="55"/>
      <c r="CE262" s="55"/>
      <c r="CF262" s="55"/>
      <c r="CG262" s="55"/>
      <c r="CH262" s="55"/>
    </row>
    <row r="263" spans="2:86" ht="21.75" customHeight="1" x14ac:dyDescent="0.15">
      <c r="B263" s="55"/>
      <c r="C263" s="55"/>
      <c r="D263" s="55"/>
      <c r="E263" s="55"/>
      <c r="F263" s="55"/>
      <c r="G263" s="55"/>
      <c r="H263" s="55"/>
      <c r="I263" s="55"/>
      <c r="J263" s="55"/>
      <c r="K263" s="55"/>
      <c r="L263" s="55"/>
      <c r="M263" s="55"/>
      <c r="N263" s="55"/>
      <c r="O263" s="55"/>
      <c r="P263" s="55"/>
      <c r="Q263" s="55"/>
      <c r="R263" s="55"/>
      <c r="S263" s="55"/>
      <c r="T263" s="55"/>
      <c r="U263" s="49"/>
      <c r="V263" s="49"/>
      <c r="W263" s="49"/>
      <c r="X263" s="49"/>
      <c r="Y263" s="49"/>
      <c r="Z263" s="49"/>
      <c r="AA263" s="49"/>
      <c r="AB263" s="49"/>
      <c r="AC263" s="49"/>
      <c r="AD263" s="49"/>
      <c r="AE263" s="49"/>
      <c r="AF263" s="49"/>
      <c r="AG263" s="55"/>
      <c r="AH263" s="55"/>
      <c r="AI263" s="55"/>
      <c r="AJ263" s="55"/>
      <c r="AK263" s="55"/>
      <c r="AL263" s="55"/>
      <c r="AM263" s="55"/>
      <c r="AN263" s="55"/>
      <c r="AO263" s="55"/>
      <c r="AP263" s="55"/>
      <c r="AQ263" s="55"/>
      <c r="AR263" s="55"/>
      <c r="AS263" s="55"/>
      <c r="AT263" s="54">
        <f t="shared" si="9"/>
        <v>0</v>
      </c>
      <c r="AU263" s="54"/>
      <c r="AV263" s="54"/>
      <c r="AW263" s="54"/>
      <c r="AX263" s="54"/>
      <c r="AY263" s="54">
        <f>MATCH(AT263,標準報酬等級表!$F$8:$F$57,1)</f>
        <v>1</v>
      </c>
      <c r="AZ263" s="54"/>
      <c r="BA263" s="54"/>
      <c r="BB263" s="54">
        <f>LOOKUP(AY263,標準報酬等級表!$A$8:$A$57,標準報酬等級表!$D$8:$D$57)</f>
        <v>58</v>
      </c>
      <c r="BC263" s="54"/>
      <c r="BD263" s="54"/>
      <c r="BE263" s="54">
        <f t="shared" si="10"/>
        <v>1</v>
      </c>
      <c r="BF263" s="54"/>
      <c r="BG263" s="54"/>
      <c r="BH263" s="54">
        <f>LOOKUP(BE263,標準報酬等級表!$B$11:$B$42,標準報酬等級表!$D$11:$D$42)</f>
        <v>88</v>
      </c>
      <c r="BI263" s="54"/>
      <c r="BJ263" s="54"/>
      <c r="BK263" s="54">
        <f t="shared" si="11"/>
        <v>1</v>
      </c>
      <c r="BL263" s="54"/>
      <c r="BM263" s="54"/>
      <c r="BN263" s="54"/>
      <c r="BO263" s="54">
        <f>LOOKUP(BK263,標準報酬等級表!$B$11:$B$42,標準報酬等級表!$D$11:$D$42)</f>
        <v>88</v>
      </c>
      <c r="BP263" s="54"/>
      <c r="BQ263" s="54"/>
      <c r="BR263" s="54"/>
      <c r="BS263" s="49"/>
      <c r="BT263" s="49"/>
      <c r="BU263" s="49"/>
      <c r="BV263" s="49"/>
      <c r="BW263" s="49"/>
      <c r="BX263" s="49"/>
      <c r="BY263" s="49"/>
      <c r="BZ263" s="49"/>
      <c r="CA263" s="49"/>
      <c r="CB263" s="49"/>
      <c r="CC263" s="55"/>
      <c r="CD263" s="55"/>
      <c r="CE263" s="55"/>
      <c r="CF263" s="55"/>
      <c r="CG263" s="55"/>
      <c r="CH263" s="55"/>
    </row>
    <row r="264" spans="2:86" ht="21.75" customHeight="1" x14ac:dyDescent="0.15">
      <c r="B264" s="55"/>
      <c r="C264" s="55"/>
      <c r="D264" s="55"/>
      <c r="E264" s="55"/>
      <c r="F264" s="55"/>
      <c r="G264" s="55"/>
      <c r="H264" s="55"/>
      <c r="I264" s="55"/>
      <c r="J264" s="55"/>
      <c r="K264" s="55"/>
      <c r="L264" s="55"/>
      <c r="M264" s="55"/>
      <c r="N264" s="55"/>
      <c r="O264" s="55"/>
      <c r="P264" s="55"/>
      <c r="Q264" s="55"/>
      <c r="R264" s="55"/>
      <c r="S264" s="55"/>
      <c r="T264" s="55"/>
      <c r="U264" s="49"/>
      <c r="V264" s="49"/>
      <c r="W264" s="49"/>
      <c r="X264" s="49"/>
      <c r="Y264" s="49"/>
      <c r="Z264" s="49"/>
      <c r="AA264" s="49"/>
      <c r="AB264" s="49"/>
      <c r="AC264" s="49"/>
      <c r="AD264" s="49"/>
      <c r="AE264" s="49"/>
      <c r="AF264" s="49"/>
      <c r="AG264" s="55"/>
      <c r="AH264" s="55"/>
      <c r="AI264" s="55"/>
      <c r="AJ264" s="55"/>
      <c r="AK264" s="55"/>
      <c r="AL264" s="55"/>
      <c r="AM264" s="55"/>
      <c r="AN264" s="55"/>
      <c r="AO264" s="55"/>
      <c r="AP264" s="55"/>
      <c r="AQ264" s="55"/>
      <c r="AR264" s="55"/>
      <c r="AS264" s="55"/>
      <c r="AT264" s="54">
        <f t="shared" si="9"/>
        <v>0</v>
      </c>
      <c r="AU264" s="54"/>
      <c r="AV264" s="54"/>
      <c r="AW264" s="54"/>
      <c r="AX264" s="54"/>
      <c r="AY264" s="54">
        <f>MATCH(AT264,標準報酬等級表!$F$8:$F$57,1)</f>
        <v>1</v>
      </c>
      <c r="AZ264" s="54"/>
      <c r="BA264" s="54"/>
      <c r="BB264" s="54">
        <f>LOOKUP(AY264,標準報酬等級表!$A$8:$A$57,標準報酬等級表!$D$8:$D$57)</f>
        <v>58</v>
      </c>
      <c r="BC264" s="54"/>
      <c r="BD264" s="54"/>
      <c r="BE264" s="54">
        <f t="shared" si="10"/>
        <v>1</v>
      </c>
      <c r="BF264" s="54"/>
      <c r="BG264" s="54"/>
      <c r="BH264" s="54">
        <f>LOOKUP(BE264,標準報酬等級表!$B$11:$B$42,標準報酬等級表!$D$11:$D$42)</f>
        <v>88</v>
      </c>
      <c r="BI264" s="54"/>
      <c r="BJ264" s="54"/>
      <c r="BK264" s="54">
        <f t="shared" si="11"/>
        <v>1</v>
      </c>
      <c r="BL264" s="54"/>
      <c r="BM264" s="54"/>
      <c r="BN264" s="54"/>
      <c r="BO264" s="54">
        <f>LOOKUP(BK264,標準報酬等級表!$B$11:$B$42,標準報酬等級表!$D$11:$D$42)</f>
        <v>88</v>
      </c>
      <c r="BP264" s="54"/>
      <c r="BQ264" s="54"/>
      <c r="BR264" s="54"/>
      <c r="BS264" s="49"/>
      <c r="BT264" s="49"/>
      <c r="BU264" s="49"/>
      <c r="BV264" s="49"/>
      <c r="BW264" s="49"/>
      <c r="BX264" s="49"/>
      <c r="BY264" s="49"/>
      <c r="BZ264" s="49"/>
      <c r="CA264" s="49"/>
      <c r="CB264" s="49"/>
      <c r="CC264" s="55"/>
      <c r="CD264" s="55"/>
      <c r="CE264" s="55"/>
      <c r="CF264" s="55"/>
      <c r="CG264" s="55"/>
      <c r="CH264" s="55"/>
    </row>
    <row r="265" spans="2:86" ht="21.75" customHeight="1" x14ac:dyDescent="0.15">
      <c r="B265" s="55"/>
      <c r="C265" s="55"/>
      <c r="D265" s="55"/>
      <c r="E265" s="55"/>
      <c r="F265" s="55"/>
      <c r="G265" s="55"/>
      <c r="H265" s="55"/>
      <c r="I265" s="55"/>
      <c r="J265" s="55"/>
      <c r="K265" s="55"/>
      <c r="L265" s="55"/>
      <c r="M265" s="55"/>
      <c r="N265" s="55"/>
      <c r="O265" s="55"/>
      <c r="P265" s="55"/>
      <c r="Q265" s="55"/>
      <c r="R265" s="55"/>
      <c r="S265" s="55"/>
      <c r="T265" s="55"/>
      <c r="U265" s="49"/>
      <c r="V265" s="49"/>
      <c r="W265" s="49"/>
      <c r="X265" s="49"/>
      <c r="Y265" s="49"/>
      <c r="Z265" s="49"/>
      <c r="AA265" s="49"/>
      <c r="AB265" s="49"/>
      <c r="AC265" s="49"/>
      <c r="AD265" s="49"/>
      <c r="AE265" s="49"/>
      <c r="AF265" s="49"/>
      <c r="AG265" s="55"/>
      <c r="AH265" s="55"/>
      <c r="AI265" s="55"/>
      <c r="AJ265" s="55"/>
      <c r="AK265" s="55"/>
      <c r="AL265" s="55"/>
      <c r="AM265" s="55"/>
      <c r="AN265" s="55"/>
      <c r="AO265" s="55"/>
      <c r="AP265" s="55"/>
      <c r="AQ265" s="55"/>
      <c r="AR265" s="55"/>
      <c r="AS265" s="55"/>
      <c r="AT265" s="54">
        <f t="shared" si="9"/>
        <v>0</v>
      </c>
      <c r="AU265" s="54"/>
      <c r="AV265" s="54"/>
      <c r="AW265" s="54"/>
      <c r="AX265" s="54"/>
      <c r="AY265" s="54">
        <f>MATCH(AT265,標準報酬等級表!$F$8:$F$57,1)</f>
        <v>1</v>
      </c>
      <c r="AZ265" s="54"/>
      <c r="BA265" s="54"/>
      <c r="BB265" s="54">
        <f>LOOKUP(AY265,標準報酬等級表!$A$8:$A$57,標準報酬等級表!$D$8:$D$57)</f>
        <v>58</v>
      </c>
      <c r="BC265" s="54"/>
      <c r="BD265" s="54"/>
      <c r="BE265" s="54">
        <f t="shared" si="10"/>
        <v>1</v>
      </c>
      <c r="BF265" s="54"/>
      <c r="BG265" s="54"/>
      <c r="BH265" s="54">
        <f>LOOKUP(BE265,標準報酬等級表!$B$11:$B$42,標準報酬等級表!$D$11:$D$42)</f>
        <v>88</v>
      </c>
      <c r="BI265" s="54"/>
      <c r="BJ265" s="54"/>
      <c r="BK265" s="54">
        <f t="shared" si="11"/>
        <v>1</v>
      </c>
      <c r="BL265" s="54"/>
      <c r="BM265" s="54"/>
      <c r="BN265" s="54"/>
      <c r="BO265" s="54">
        <f>LOOKUP(BK265,標準報酬等級表!$B$11:$B$42,標準報酬等級表!$D$11:$D$42)</f>
        <v>88</v>
      </c>
      <c r="BP265" s="54"/>
      <c r="BQ265" s="54"/>
      <c r="BR265" s="54"/>
      <c r="BS265" s="49"/>
      <c r="BT265" s="49"/>
      <c r="BU265" s="49"/>
      <c r="BV265" s="49"/>
      <c r="BW265" s="49"/>
      <c r="BX265" s="49"/>
      <c r="BY265" s="49"/>
      <c r="BZ265" s="49"/>
      <c r="CA265" s="49"/>
      <c r="CB265" s="49"/>
      <c r="CC265" s="55"/>
      <c r="CD265" s="55"/>
      <c r="CE265" s="55"/>
      <c r="CF265" s="55"/>
      <c r="CG265" s="55"/>
      <c r="CH265" s="55"/>
    </row>
    <row r="266" spans="2:86" ht="21.75" customHeight="1" x14ac:dyDescent="0.15">
      <c r="B266" s="55"/>
      <c r="C266" s="55"/>
      <c r="D266" s="55"/>
      <c r="E266" s="55"/>
      <c r="F266" s="55"/>
      <c r="G266" s="55"/>
      <c r="H266" s="55"/>
      <c r="I266" s="55"/>
      <c r="J266" s="55"/>
      <c r="K266" s="55"/>
      <c r="L266" s="55"/>
      <c r="M266" s="55"/>
      <c r="N266" s="55"/>
      <c r="O266" s="55"/>
      <c r="P266" s="55"/>
      <c r="Q266" s="55"/>
      <c r="R266" s="55"/>
      <c r="S266" s="55"/>
      <c r="T266" s="55"/>
      <c r="U266" s="49"/>
      <c r="V266" s="49"/>
      <c r="W266" s="49"/>
      <c r="X266" s="49"/>
      <c r="Y266" s="49"/>
      <c r="Z266" s="49"/>
      <c r="AA266" s="49"/>
      <c r="AB266" s="49"/>
      <c r="AC266" s="49"/>
      <c r="AD266" s="49"/>
      <c r="AE266" s="49"/>
      <c r="AF266" s="49"/>
      <c r="AG266" s="55"/>
      <c r="AH266" s="55"/>
      <c r="AI266" s="55"/>
      <c r="AJ266" s="55"/>
      <c r="AK266" s="55"/>
      <c r="AL266" s="55"/>
      <c r="AM266" s="55"/>
      <c r="AN266" s="55"/>
      <c r="AO266" s="55"/>
      <c r="AP266" s="55"/>
      <c r="AQ266" s="55"/>
      <c r="AR266" s="55"/>
      <c r="AS266" s="55"/>
      <c r="AT266" s="54">
        <f t="shared" si="9"/>
        <v>0</v>
      </c>
      <c r="AU266" s="54"/>
      <c r="AV266" s="54"/>
      <c r="AW266" s="54"/>
      <c r="AX266" s="54"/>
      <c r="AY266" s="54">
        <f>MATCH(AT266,標準報酬等級表!$F$8:$F$57,1)</f>
        <v>1</v>
      </c>
      <c r="AZ266" s="54"/>
      <c r="BA266" s="54"/>
      <c r="BB266" s="54">
        <f>LOOKUP(AY266,標準報酬等級表!$A$8:$A$57,標準報酬等級表!$D$8:$D$57)</f>
        <v>58</v>
      </c>
      <c r="BC266" s="54"/>
      <c r="BD266" s="54"/>
      <c r="BE266" s="54">
        <f t="shared" si="10"/>
        <v>1</v>
      </c>
      <c r="BF266" s="54"/>
      <c r="BG266" s="54"/>
      <c r="BH266" s="54">
        <f>LOOKUP(BE266,標準報酬等級表!$B$11:$B$42,標準報酬等級表!$D$11:$D$42)</f>
        <v>88</v>
      </c>
      <c r="BI266" s="54"/>
      <c r="BJ266" s="54"/>
      <c r="BK266" s="54">
        <f t="shared" si="11"/>
        <v>1</v>
      </c>
      <c r="BL266" s="54"/>
      <c r="BM266" s="54"/>
      <c r="BN266" s="54"/>
      <c r="BO266" s="54">
        <f>LOOKUP(BK266,標準報酬等級表!$B$11:$B$42,標準報酬等級表!$D$11:$D$42)</f>
        <v>88</v>
      </c>
      <c r="BP266" s="54"/>
      <c r="BQ266" s="54"/>
      <c r="BR266" s="54"/>
      <c r="BS266" s="49"/>
      <c r="BT266" s="49"/>
      <c r="BU266" s="49"/>
      <c r="BV266" s="49"/>
      <c r="BW266" s="49"/>
      <c r="BX266" s="49"/>
      <c r="BY266" s="49"/>
      <c r="BZ266" s="49"/>
      <c r="CA266" s="49"/>
      <c r="CB266" s="49"/>
      <c r="CC266" s="55"/>
      <c r="CD266" s="55"/>
      <c r="CE266" s="55"/>
      <c r="CF266" s="55"/>
      <c r="CG266" s="55"/>
      <c r="CH266" s="55"/>
    </row>
    <row r="267" spans="2:86" ht="21.75" customHeight="1" x14ac:dyDescent="0.15">
      <c r="B267" s="55"/>
      <c r="C267" s="55"/>
      <c r="D267" s="55"/>
      <c r="E267" s="55"/>
      <c r="F267" s="55"/>
      <c r="G267" s="55"/>
      <c r="H267" s="55"/>
      <c r="I267" s="55"/>
      <c r="J267" s="55"/>
      <c r="K267" s="55"/>
      <c r="L267" s="55"/>
      <c r="M267" s="55"/>
      <c r="N267" s="55"/>
      <c r="O267" s="55"/>
      <c r="P267" s="55"/>
      <c r="Q267" s="55"/>
      <c r="R267" s="55"/>
      <c r="S267" s="55"/>
      <c r="T267" s="55"/>
      <c r="U267" s="49"/>
      <c r="V267" s="49"/>
      <c r="W267" s="49"/>
      <c r="X267" s="49"/>
      <c r="Y267" s="49"/>
      <c r="Z267" s="49"/>
      <c r="AA267" s="49"/>
      <c r="AB267" s="49"/>
      <c r="AC267" s="49"/>
      <c r="AD267" s="49"/>
      <c r="AE267" s="49"/>
      <c r="AF267" s="49"/>
      <c r="AG267" s="55"/>
      <c r="AH267" s="55"/>
      <c r="AI267" s="55"/>
      <c r="AJ267" s="55"/>
      <c r="AK267" s="55"/>
      <c r="AL267" s="55"/>
      <c r="AM267" s="55"/>
      <c r="AN267" s="55"/>
      <c r="AO267" s="55"/>
      <c r="AP267" s="55"/>
      <c r="AQ267" s="55"/>
      <c r="AR267" s="55"/>
      <c r="AS267" s="55"/>
      <c r="AT267" s="54">
        <f t="shared" si="9"/>
        <v>0</v>
      </c>
      <c r="AU267" s="54"/>
      <c r="AV267" s="54"/>
      <c r="AW267" s="54"/>
      <c r="AX267" s="54"/>
      <c r="AY267" s="54">
        <f>MATCH(AT267,標準報酬等級表!$F$8:$F$57,1)</f>
        <v>1</v>
      </c>
      <c r="AZ267" s="54"/>
      <c r="BA267" s="54"/>
      <c r="BB267" s="54">
        <f>LOOKUP(AY267,標準報酬等級表!$A$8:$A$57,標準報酬等級表!$D$8:$D$57)</f>
        <v>58</v>
      </c>
      <c r="BC267" s="54"/>
      <c r="BD267" s="54"/>
      <c r="BE267" s="54">
        <f t="shared" si="10"/>
        <v>1</v>
      </c>
      <c r="BF267" s="54"/>
      <c r="BG267" s="54"/>
      <c r="BH267" s="54">
        <f>LOOKUP(BE267,標準報酬等級表!$B$11:$B$42,標準報酬等級表!$D$11:$D$42)</f>
        <v>88</v>
      </c>
      <c r="BI267" s="54"/>
      <c r="BJ267" s="54"/>
      <c r="BK267" s="54">
        <f t="shared" si="11"/>
        <v>1</v>
      </c>
      <c r="BL267" s="54"/>
      <c r="BM267" s="54"/>
      <c r="BN267" s="54"/>
      <c r="BO267" s="54">
        <f>LOOKUP(BK267,標準報酬等級表!$B$11:$B$42,標準報酬等級表!$D$11:$D$42)</f>
        <v>88</v>
      </c>
      <c r="BP267" s="54"/>
      <c r="BQ267" s="54"/>
      <c r="BR267" s="54"/>
      <c r="BS267" s="49"/>
      <c r="BT267" s="49"/>
      <c r="BU267" s="49"/>
      <c r="BV267" s="49"/>
      <c r="BW267" s="49"/>
      <c r="BX267" s="49"/>
      <c r="BY267" s="49"/>
      <c r="BZ267" s="49"/>
      <c r="CA267" s="49"/>
      <c r="CB267" s="49"/>
      <c r="CC267" s="55"/>
      <c r="CD267" s="55"/>
      <c r="CE267" s="55"/>
      <c r="CF267" s="55"/>
      <c r="CG267" s="55"/>
      <c r="CH267" s="55"/>
    </row>
    <row r="268" spans="2:86" ht="21.75" customHeight="1" x14ac:dyDescent="0.15">
      <c r="B268" s="55"/>
      <c r="C268" s="55"/>
      <c r="D268" s="55"/>
      <c r="E268" s="55"/>
      <c r="F268" s="55"/>
      <c r="G268" s="55"/>
      <c r="H268" s="55"/>
      <c r="I268" s="55"/>
      <c r="J268" s="55"/>
      <c r="K268" s="55"/>
      <c r="L268" s="55"/>
      <c r="M268" s="55"/>
      <c r="N268" s="55"/>
      <c r="O268" s="55"/>
      <c r="P268" s="55"/>
      <c r="Q268" s="55"/>
      <c r="R268" s="55"/>
      <c r="S268" s="55"/>
      <c r="T268" s="55"/>
      <c r="U268" s="49"/>
      <c r="V268" s="49"/>
      <c r="W268" s="49"/>
      <c r="X268" s="49"/>
      <c r="Y268" s="49"/>
      <c r="Z268" s="49"/>
      <c r="AA268" s="49"/>
      <c r="AB268" s="49"/>
      <c r="AC268" s="49"/>
      <c r="AD268" s="49"/>
      <c r="AE268" s="49"/>
      <c r="AF268" s="49"/>
      <c r="AG268" s="55"/>
      <c r="AH268" s="55"/>
      <c r="AI268" s="55"/>
      <c r="AJ268" s="55"/>
      <c r="AK268" s="55"/>
      <c r="AL268" s="55"/>
      <c r="AM268" s="55"/>
      <c r="AN268" s="55"/>
      <c r="AO268" s="55"/>
      <c r="AP268" s="55"/>
      <c r="AQ268" s="55"/>
      <c r="AR268" s="55"/>
      <c r="AS268" s="55"/>
      <c r="AT268" s="54">
        <f t="shared" si="9"/>
        <v>0</v>
      </c>
      <c r="AU268" s="54"/>
      <c r="AV268" s="54"/>
      <c r="AW268" s="54"/>
      <c r="AX268" s="54"/>
      <c r="AY268" s="54">
        <f>MATCH(AT268,標準報酬等級表!$F$8:$F$57,1)</f>
        <v>1</v>
      </c>
      <c r="AZ268" s="54"/>
      <c r="BA268" s="54"/>
      <c r="BB268" s="54">
        <f>LOOKUP(AY268,標準報酬等級表!$A$8:$A$57,標準報酬等級表!$D$8:$D$57)</f>
        <v>58</v>
      </c>
      <c r="BC268" s="54"/>
      <c r="BD268" s="54"/>
      <c r="BE268" s="54">
        <f t="shared" si="10"/>
        <v>1</v>
      </c>
      <c r="BF268" s="54"/>
      <c r="BG268" s="54"/>
      <c r="BH268" s="54">
        <f>LOOKUP(BE268,標準報酬等級表!$B$11:$B$42,標準報酬等級表!$D$11:$D$42)</f>
        <v>88</v>
      </c>
      <c r="BI268" s="54"/>
      <c r="BJ268" s="54"/>
      <c r="BK268" s="54">
        <f t="shared" si="11"/>
        <v>1</v>
      </c>
      <c r="BL268" s="54"/>
      <c r="BM268" s="54"/>
      <c r="BN268" s="54"/>
      <c r="BO268" s="54">
        <f>LOOKUP(BK268,標準報酬等級表!$B$11:$B$42,標準報酬等級表!$D$11:$D$42)</f>
        <v>88</v>
      </c>
      <c r="BP268" s="54"/>
      <c r="BQ268" s="54"/>
      <c r="BR268" s="54"/>
      <c r="BS268" s="49"/>
      <c r="BT268" s="49"/>
      <c r="BU268" s="49"/>
      <c r="BV268" s="49"/>
      <c r="BW268" s="49"/>
      <c r="BX268" s="49"/>
      <c r="BY268" s="49"/>
      <c r="BZ268" s="49"/>
      <c r="CA268" s="49"/>
      <c r="CB268" s="49"/>
      <c r="CC268" s="55"/>
      <c r="CD268" s="55"/>
      <c r="CE268" s="55"/>
      <c r="CF268" s="55"/>
      <c r="CG268" s="55"/>
      <c r="CH268" s="55"/>
    </row>
    <row r="269" spans="2:86" ht="21.75" customHeight="1" x14ac:dyDescent="0.15">
      <c r="B269" s="55"/>
      <c r="C269" s="55"/>
      <c r="D269" s="55"/>
      <c r="E269" s="55"/>
      <c r="F269" s="55"/>
      <c r="G269" s="55"/>
      <c r="H269" s="55"/>
      <c r="I269" s="55"/>
      <c r="J269" s="55"/>
      <c r="K269" s="55"/>
      <c r="L269" s="55"/>
      <c r="M269" s="55"/>
      <c r="N269" s="55"/>
      <c r="O269" s="55"/>
      <c r="P269" s="55"/>
      <c r="Q269" s="55"/>
      <c r="R269" s="55"/>
      <c r="S269" s="55"/>
      <c r="T269" s="55"/>
      <c r="U269" s="49"/>
      <c r="V269" s="49"/>
      <c r="W269" s="49"/>
      <c r="X269" s="49"/>
      <c r="Y269" s="49"/>
      <c r="Z269" s="49"/>
      <c r="AA269" s="49"/>
      <c r="AB269" s="49"/>
      <c r="AC269" s="49"/>
      <c r="AD269" s="49"/>
      <c r="AE269" s="49"/>
      <c r="AF269" s="49"/>
      <c r="AG269" s="55"/>
      <c r="AH269" s="55"/>
      <c r="AI269" s="55"/>
      <c r="AJ269" s="55"/>
      <c r="AK269" s="55"/>
      <c r="AL269" s="55"/>
      <c r="AM269" s="55"/>
      <c r="AN269" s="55"/>
      <c r="AO269" s="55"/>
      <c r="AP269" s="55"/>
      <c r="AQ269" s="55"/>
      <c r="AR269" s="55"/>
      <c r="AS269" s="55"/>
      <c r="AT269" s="54">
        <f t="shared" si="9"/>
        <v>0</v>
      </c>
      <c r="AU269" s="54"/>
      <c r="AV269" s="54"/>
      <c r="AW269" s="54"/>
      <c r="AX269" s="54"/>
      <c r="AY269" s="54">
        <f>MATCH(AT269,標準報酬等級表!$F$8:$F$57,1)</f>
        <v>1</v>
      </c>
      <c r="AZ269" s="54"/>
      <c r="BA269" s="54"/>
      <c r="BB269" s="54">
        <f>LOOKUP(AY269,標準報酬等級表!$A$8:$A$57,標準報酬等級表!$D$8:$D$57)</f>
        <v>58</v>
      </c>
      <c r="BC269" s="54"/>
      <c r="BD269" s="54"/>
      <c r="BE269" s="54">
        <f t="shared" si="10"/>
        <v>1</v>
      </c>
      <c r="BF269" s="54"/>
      <c r="BG269" s="54"/>
      <c r="BH269" s="54">
        <f>LOOKUP(BE269,標準報酬等級表!$B$11:$B$42,標準報酬等級表!$D$11:$D$42)</f>
        <v>88</v>
      </c>
      <c r="BI269" s="54"/>
      <c r="BJ269" s="54"/>
      <c r="BK269" s="54">
        <f t="shared" si="11"/>
        <v>1</v>
      </c>
      <c r="BL269" s="54"/>
      <c r="BM269" s="54"/>
      <c r="BN269" s="54"/>
      <c r="BO269" s="54">
        <f>LOOKUP(BK269,標準報酬等級表!$B$11:$B$42,標準報酬等級表!$D$11:$D$42)</f>
        <v>88</v>
      </c>
      <c r="BP269" s="54"/>
      <c r="BQ269" s="54"/>
      <c r="BR269" s="54"/>
      <c r="BS269" s="49"/>
      <c r="BT269" s="49"/>
      <c r="BU269" s="49"/>
      <c r="BV269" s="49"/>
      <c r="BW269" s="49"/>
      <c r="BX269" s="49"/>
      <c r="BY269" s="49"/>
      <c r="BZ269" s="49"/>
      <c r="CA269" s="49"/>
      <c r="CB269" s="49"/>
      <c r="CC269" s="55"/>
      <c r="CD269" s="55"/>
      <c r="CE269" s="55"/>
      <c r="CF269" s="55"/>
      <c r="CG269" s="55"/>
      <c r="CH269" s="55"/>
    </row>
    <row r="270" spans="2:86" ht="21.75" customHeight="1" x14ac:dyDescent="0.15">
      <c r="B270" s="55"/>
      <c r="C270" s="55"/>
      <c r="D270" s="55"/>
      <c r="E270" s="55"/>
      <c r="F270" s="55"/>
      <c r="G270" s="55"/>
      <c r="H270" s="55"/>
      <c r="I270" s="55"/>
      <c r="J270" s="55"/>
      <c r="K270" s="55"/>
      <c r="L270" s="55"/>
      <c r="M270" s="55"/>
      <c r="N270" s="55"/>
      <c r="O270" s="55"/>
      <c r="P270" s="55"/>
      <c r="Q270" s="55"/>
      <c r="R270" s="55"/>
      <c r="S270" s="55"/>
      <c r="T270" s="55"/>
      <c r="U270" s="49"/>
      <c r="V270" s="49"/>
      <c r="W270" s="49"/>
      <c r="X270" s="49"/>
      <c r="Y270" s="49"/>
      <c r="Z270" s="49"/>
      <c r="AA270" s="49"/>
      <c r="AB270" s="49"/>
      <c r="AC270" s="49"/>
      <c r="AD270" s="49"/>
      <c r="AE270" s="49"/>
      <c r="AF270" s="49"/>
      <c r="AG270" s="55"/>
      <c r="AH270" s="55"/>
      <c r="AI270" s="55"/>
      <c r="AJ270" s="55"/>
      <c r="AK270" s="55"/>
      <c r="AL270" s="55"/>
      <c r="AM270" s="55"/>
      <c r="AN270" s="55"/>
      <c r="AO270" s="55"/>
      <c r="AP270" s="55"/>
      <c r="AQ270" s="55"/>
      <c r="AR270" s="55"/>
      <c r="AS270" s="55"/>
      <c r="AT270" s="54">
        <f t="shared" si="9"/>
        <v>0</v>
      </c>
      <c r="AU270" s="54"/>
      <c r="AV270" s="54"/>
      <c r="AW270" s="54"/>
      <c r="AX270" s="54"/>
      <c r="AY270" s="54">
        <f>MATCH(AT270,標準報酬等級表!$F$8:$F$57,1)</f>
        <v>1</v>
      </c>
      <c r="AZ270" s="54"/>
      <c r="BA270" s="54"/>
      <c r="BB270" s="54">
        <f>LOOKUP(AY270,標準報酬等級表!$A$8:$A$57,標準報酬等級表!$D$8:$D$57)</f>
        <v>58</v>
      </c>
      <c r="BC270" s="54"/>
      <c r="BD270" s="54"/>
      <c r="BE270" s="54">
        <f t="shared" si="10"/>
        <v>1</v>
      </c>
      <c r="BF270" s="54"/>
      <c r="BG270" s="54"/>
      <c r="BH270" s="54">
        <f>LOOKUP(BE270,標準報酬等級表!$B$11:$B$42,標準報酬等級表!$D$11:$D$42)</f>
        <v>88</v>
      </c>
      <c r="BI270" s="54"/>
      <c r="BJ270" s="54"/>
      <c r="BK270" s="54">
        <f t="shared" si="11"/>
        <v>1</v>
      </c>
      <c r="BL270" s="54"/>
      <c r="BM270" s="54"/>
      <c r="BN270" s="54"/>
      <c r="BO270" s="54">
        <f>LOOKUP(BK270,標準報酬等級表!$B$11:$B$42,標準報酬等級表!$D$11:$D$42)</f>
        <v>88</v>
      </c>
      <c r="BP270" s="54"/>
      <c r="BQ270" s="54"/>
      <c r="BR270" s="54"/>
      <c r="BS270" s="49"/>
      <c r="BT270" s="49"/>
      <c r="BU270" s="49"/>
      <c r="BV270" s="49"/>
      <c r="BW270" s="49"/>
      <c r="BX270" s="49"/>
      <c r="BY270" s="49"/>
      <c r="BZ270" s="49"/>
      <c r="CA270" s="49"/>
      <c r="CB270" s="49"/>
      <c r="CC270" s="55"/>
      <c r="CD270" s="55"/>
      <c r="CE270" s="55"/>
      <c r="CF270" s="55"/>
      <c r="CG270" s="55"/>
      <c r="CH270" s="55"/>
    </row>
    <row r="271" spans="2:86" ht="21.75" customHeight="1" x14ac:dyDescent="0.15">
      <c r="B271" s="55"/>
      <c r="C271" s="55"/>
      <c r="D271" s="55"/>
      <c r="E271" s="55"/>
      <c r="F271" s="55"/>
      <c r="G271" s="55"/>
      <c r="H271" s="55"/>
      <c r="I271" s="55"/>
      <c r="J271" s="55"/>
      <c r="K271" s="55"/>
      <c r="L271" s="55"/>
      <c r="M271" s="55"/>
      <c r="N271" s="55"/>
      <c r="O271" s="55"/>
      <c r="P271" s="55"/>
      <c r="Q271" s="55"/>
      <c r="R271" s="55"/>
      <c r="S271" s="55"/>
      <c r="T271" s="55"/>
      <c r="U271" s="49"/>
      <c r="V271" s="49"/>
      <c r="W271" s="49"/>
      <c r="X271" s="49"/>
      <c r="Y271" s="49"/>
      <c r="Z271" s="49"/>
      <c r="AA271" s="49"/>
      <c r="AB271" s="49"/>
      <c r="AC271" s="49"/>
      <c r="AD271" s="49"/>
      <c r="AE271" s="49"/>
      <c r="AF271" s="49"/>
      <c r="AG271" s="55"/>
      <c r="AH271" s="55"/>
      <c r="AI271" s="55"/>
      <c r="AJ271" s="55"/>
      <c r="AK271" s="55"/>
      <c r="AL271" s="55"/>
      <c r="AM271" s="55"/>
      <c r="AN271" s="55"/>
      <c r="AO271" s="55"/>
      <c r="AP271" s="55"/>
      <c r="AQ271" s="55"/>
      <c r="AR271" s="55"/>
      <c r="AS271" s="55"/>
      <c r="AT271" s="54">
        <f t="shared" si="9"/>
        <v>0</v>
      </c>
      <c r="AU271" s="54"/>
      <c r="AV271" s="54"/>
      <c r="AW271" s="54"/>
      <c r="AX271" s="54"/>
      <c r="AY271" s="54">
        <f>MATCH(AT271,標準報酬等級表!$F$8:$F$57,1)</f>
        <v>1</v>
      </c>
      <c r="AZ271" s="54"/>
      <c r="BA271" s="54"/>
      <c r="BB271" s="54">
        <f>LOOKUP(AY271,標準報酬等級表!$A$8:$A$57,標準報酬等級表!$D$8:$D$57)</f>
        <v>58</v>
      </c>
      <c r="BC271" s="54"/>
      <c r="BD271" s="54"/>
      <c r="BE271" s="54">
        <f t="shared" si="10"/>
        <v>1</v>
      </c>
      <c r="BF271" s="54"/>
      <c r="BG271" s="54"/>
      <c r="BH271" s="54">
        <f>LOOKUP(BE271,標準報酬等級表!$B$11:$B$42,標準報酬等級表!$D$11:$D$42)</f>
        <v>88</v>
      </c>
      <c r="BI271" s="54"/>
      <c r="BJ271" s="54"/>
      <c r="BK271" s="54">
        <f t="shared" si="11"/>
        <v>1</v>
      </c>
      <c r="BL271" s="54"/>
      <c r="BM271" s="54"/>
      <c r="BN271" s="54"/>
      <c r="BO271" s="54">
        <f>LOOKUP(BK271,標準報酬等級表!$B$11:$B$42,標準報酬等級表!$D$11:$D$42)</f>
        <v>88</v>
      </c>
      <c r="BP271" s="54"/>
      <c r="BQ271" s="54"/>
      <c r="BR271" s="54"/>
      <c r="BS271" s="49"/>
      <c r="BT271" s="49"/>
      <c r="BU271" s="49"/>
      <c r="BV271" s="49"/>
      <c r="BW271" s="49"/>
      <c r="BX271" s="49"/>
      <c r="BY271" s="49"/>
      <c r="BZ271" s="49"/>
      <c r="CA271" s="49"/>
      <c r="CB271" s="49"/>
      <c r="CC271" s="55"/>
      <c r="CD271" s="55"/>
      <c r="CE271" s="55"/>
      <c r="CF271" s="55"/>
      <c r="CG271" s="55"/>
      <c r="CH271" s="55"/>
    </row>
    <row r="272" spans="2:86" ht="21.75" customHeight="1" x14ac:dyDescent="0.15">
      <c r="B272" s="55"/>
      <c r="C272" s="55"/>
      <c r="D272" s="55"/>
      <c r="E272" s="55"/>
      <c r="F272" s="55"/>
      <c r="G272" s="55"/>
      <c r="H272" s="55"/>
      <c r="I272" s="55"/>
      <c r="J272" s="55"/>
      <c r="K272" s="55"/>
      <c r="L272" s="55"/>
      <c r="M272" s="55"/>
      <c r="N272" s="55"/>
      <c r="O272" s="55"/>
      <c r="P272" s="55"/>
      <c r="Q272" s="55"/>
      <c r="R272" s="55"/>
      <c r="S272" s="55"/>
      <c r="T272" s="55"/>
      <c r="U272" s="49"/>
      <c r="V272" s="49"/>
      <c r="W272" s="49"/>
      <c r="X272" s="49"/>
      <c r="Y272" s="49"/>
      <c r="Z272" s="49"/>
      <c r="AA272" s="49"/>
      <c r="AB272" s="49"/>
      <c r="AC272" s="49"/>
      <c r="AD272" s="49"/>
      <c r="AE272" s="49"/>
      <c r="AF272" s="49"/>
      <c r="AG272" s="55"/>
      <c r="AH272" s="55"/>
      <c r="AI272" s="55"/>
      <c r="AJ272" s="55"/>
      <c r="AK272" s="55"/>
      <c r="AL272" s="55"/>
      <c r="AM272" s="55"/>
      <c r="AN272" s="55"/>
      <c r="AO272" s="55"/>
      <c r="AP272" s="55"/>
      <c r="AQ272" s="55"/>
      <c r="AR272" s="55"/>
      <c r="AS272" s="55"/>
      <c r="AT272" s="54">
        <f t="shared" si="9"/>
        <v>0</v>
      </c>
      <c r="AU272" s="54"/>
      <c r="AV272" s="54"/>
      <c r="AW272" s="54"/>
      <c r="AX272" s="54"/>
      <c r="AY272" s="54">
        <f>MATCH(AT272,標準報酬等級表!$F$8:$F$57,1)</f>
        <v>1</v>
      </c>
      <c r="AZ272" s="54"/>
      <c r="BA272" s="54"/>
      <c r="BB272" s="54">
        <f>LOOKUP(AY272,標準報酬等級表!$A$8:$A$57,標準報酬等級表!$D$8:$D$57)</f>
        <v>58</v>
      </c>
      <c r="BC272" s="54"/>
      <c r="BD272" s="54"/>
      <c r="BE272" s="54">
        <f t="shared" si="10"/>
        <v>1</v>
      </c>
      <c r="BF272" s="54"/>
      <c r="BG272" s="54"/>
      <c r="BH272" s="54">
        <f>LOOKUP(BE272,標準報酬等級表!$B$11:$B$42,標準報酬等級表!$D$11:$D$42)</f>
        <v>88</v>
      </c>
      <c r="BI272" s="54"/>
      <c r="BJ272" s="54"/>
      <c r="BK272" s="54">
        <f t="shared" si="11"/>
        <v>1</v>
      </c>
      <c r="BL272" s="54"/>
      <c r="BM272" s="54"/>
      <c r="BN272" s="54"/>
      <c r="BO272" s="54">
        <f>LOOKUP(BK272,標準報酬等級表!$B$11:$B$42,標準報酬等級表!$D$11:$D$42)</f>
        <v>88</v>
      </c>
      <c r="BP272" s="54"/>
      <c r="BQ272" s="54"/>
      <c r="BR272" s="54"/>
      <c r="BS272" s="49"/>
      <c r="BT272" s="49"/>
      <c r="BU272" s="49"/>
      <c r="BV272" s="49"/>
      <c r="BW272" s="49"/>
      <c r="BX272" s="49"/>
      <c r="BY272" s="49"/>
      <c r="BZ272" s="49"/>
      <c r="CA272" s="49"/>
      <c r="CB272" s="49"/>
      <c r="CC272" s="55"/>
      <c r="CD272" s="55"/>
      <c r="CE272" s="55"/>
      <c r="CF272" s="55"/>
      <c r="CG272" s="55"/>
      <c r="CH272" s="55"/>
    </row>
    <row r="273" spans="2:86" ht="21.75" customHeight="1" x14ac:dyDescent="0.15">
      <c r="B273" s="55"/>
      <c r="C273" s="55"/>
      <c r="D273" s="55"/>
      <c r="E273" s="55"/>
      <c r="F273" s="55"/>
      <c r="G273" s="55"/>
      <c r="H273" s="55"/>
      <c r="I273" s="55"/>
      <c r="J273" s="55"/>
      <c r="K273" s="55"/>
      <c r="L273" s="55"/>
      <c r="M273" s="55"/>
      <c r="N273" s="55"/>
      <c r="O273" s="55"/>
      <c r="P273" s="55"/>
      <c r="Q273" s="55"/>
      <c r="R273" s="55"/>
      <c r="S273" s="55"/>
      <c r="T273" s="55"/>
      <c r="U273" s="49"/>
      <c r="V273" s="49"/>
      <c r="W273" s="49"/>
      <c r="X273" s="49"/>
      <c r="Y273" s="49"/>
      <c r="Z273" s="49"/>
      <c r="AA273" s="49"/>
      <c r="AB273" s="49"/>
      <c r="AC273" s="49"/>
      <c r="AD273" s="49"/>
      <c r="AE273" s="49"/>
      <c r="AF273" s="49"/>
      <c r="AG273" s="55"/>
      <c r="AH273" s="55"/>
      <c r="AI273" s="55"/>
      <c r="AJ273" s="55"/>
      <c r="AK273" s="55"/>
      <c r="AL273" s="55"/>
      <c r="AM273" s="55"/>
      <c r="AN273" s="55"/>
      <c r="AO273" s="55"/>
      <c r="AP273" s="55"/>
      <c r="AQ273" s="55"/>
      <c r="AR273" s="55"/>
      <c r="AS273" s="55"/>
      <c r="AT273" s="54">
        <f t="shared" si="9"/>
        <v>0</v>
      </c>
      <c r="AU273" s="54"/>
      <c r="AV273" s="54"/>
      <c r="AW273" s="54"/>
      <c r="AX273" s="54"/>
      <c r="AY273" s="54">
        <f>MATCH(AT273,標準報酬等級表!$F$8:$F$57,1)</f>
        <v>1</v>
      </c>
      <c r="AZ273" s="54"/>
      <c r="BA273" s="54"/>
      <c r="BB273" s="54">
        <f>LOOKUP(AY273,標準報酬等級表!$A$8:$A$57,標準報酬等級表!$D$8:$D$57)</f>
        <v>58</v>
      </c>
      <c r="BC273" s="54"/>
      <c r="BD273" s="54"/>
      <c r="BE273" s="54">
        <f t="shared" si="10"/>
        <v>1</v>
      </c>
      <c r="BF273" s="54"/>
      <c r="BG273" s="54"/>
      <c r="BH273" s="54">
        <f>LOOKUP(BE273,標準報酬等級表!$B$11:$B$42,標準報酬等級表!$D$11:$D$42)</f>
        <v>88</v>
      </c>
      <c r="BI273" s="54"/>
      <c r="BJ273" s="54"/>
      <c r="BK273" s="54">
        <f t="shared" si="11"/>
        <v>1</v>
      </c>
      <c r="BL273" s="54"/>
      <c r="BM273" s="54"/>
      <c r="BN273" s="54"/>
      <c r="BO273" s="54">
        <f>LOOKUP(BK273,標準報酬等級表!$B$11:$B$42,標準報酬等級表!$D$11:$D$42)</f>
        <v>88</v>
      </c>
      <c r="BP273" s="54"/>
      <c r="BQ273" s="54"/>
      <c r="BR273" s="54"/>
      <c r="BS273" s="49"/>
      <c r="BT273" s="49"/>
      <c r="BU273" s="49"/>
      <c r="BV273" s="49"/>
      <c r="BW273" s="49"/>
      <c r="BX273" s="49"/>
      <c r="BY273" s="49"/>
      <c r="BZ273" s="49"/>
      <c r="CA273" s="49"/>
      <c r="CB273" s="49"/>
      <c r="CC273" s="55"/>
      <c r="CD273" s="55"/>
      <c r="CE273" s="55"/>
      <c r="CF273" s="55"/>
      <c r="CG273" s="55"/>
      <c r="CH273" s="55"/>
    </row>
    <row r="274" spans="2:86" ht="21.75" customHeight="1" x14ac:dyDescent="0.15">
      <c r="B274" s="55"/>
      <c r="C274" s="55"/>
      <c r="D274" s="55"/>
      <c r="E274" s="55"/>
      <c r="F274" s="55"/>
      <c r="G274" s="55"/>
      <c r="H274" s="55"/>
      <c r="I274" s="55"/>
      <c r="J274" s="55"/>
      <c r="K274" s="55"/>
      <c r="L274" s="55"/>
      <c r="M274" s="55"/>
      <c r="N274" s="55"/>
      <c r="O274" s="55"/>
      <c r="P274" s="55"/>
      <c r="Q274" s="55"/>
      <c r="R274" s="55"/>
      <c r="S274" s="55"/>
      <c r="T274" s="55"/>
      <c r="U274" s="49"/>
      <c r="V274" s="49"/>
      <c r="W274" s="49"/>
      <c r="X274" s="49"/>
      <c r="Y274" s="49"/>
      <c r="Z274" s="49"/>
      <c r="AA274" s="49"/>
      <c r="AB274" s="49"/>
      <c r="AC274" s="49"/>
      <c r="AD274" s="49"/>
      <c r="AE274" s="49"/>
      <c r="AF274" s="49"/>
      <c r="AG274" s="55"/>
      <c r="AH274" s="55"/>
      <c r="AI274" s="55"/>
      <c r="AJ274" s="55"/>
      <c r="AK274" s="55"/>
      <c r="AL274" s="55"/>
      <c r="AM274" s="55"/>
      <c r="AN274" s="55"/>
      <c r="AO274" s="55"/>
      <c r="AP274" s="55"/>
      <c r="AQ274" s="55"/>
      <c r="AR274" s="55"/>
      <c r="AS274" s="55"/>
      <c r="AT274" s="54">
        <f t="shared" si="9"/>
        <v>0</v>
      </c>
      <c r="AU274" s="54"/>
      <c r="AV274" s="54"/>
      <c r="AW274" s="54"/>
      <c r="AX274" s="54"/>
      <c r="AY274" s="54">
        <f>MATCH(AT274,標準報酬等級表!$F$8:$F$57,1)</f>
        <v>1</v>
      </c>
      <c r="AZ274" s="54"/>
      <c r="BA274" s="54"/>
      <c r="BB274" s="54">
        <f>LOOKUP(AY274,標準報酬等級表!$A$8:$A$57,標準報酬等級表!$D$8:$D$57)</f>
        <v>58</v>
      </c>
      <c r="BC274" s="54"/>
      <c r="BD274" s="54"/>
      <c r="BE274" s="54">
        <f t="shared" si="10"/>
        <v>1</v>
      </c>
      <c r="BF274" s="54"/>
      <c r="BG274" s="54"/>
      <c r="BH274" s="54">
        <f>LOOKUP(BE274,標準報酬等級表!$B$11:$B$42,標準報酬等級表!$D$11:$D$42)</f>
        <v>88</v>
      </c>
      <c r="BI274" s="54"/>
      <c r="BJ274" s="54"/>
      <c r="BK274" s="54">
        <f t="shared" si="11"/>
        <v>1</v>
      </c>
      <c r="BL274" s="54"/>
      <c r="BM274" s="54"/>
      <c r="BN274" s="54"/>
      <c r="BO274" s="54">
        <f>LOOKUP(BK274,標準報酬等級表!$B$11:$B$42,標準報酬等級表!$D$11:$D$42)</f>
        <v>88</v>
      </c>
      <c r="BP274" s="54"/>
      <c r="BQ274" s="54"/>
      <c r="BR274" s="54"/>
      <c r="BS274" s="49"/>
      <c r="BT274" s="49"/>
      <c r="BU274" s="49"/>
      <c r="BV274" s="49"/>
      <c r="BW274" s="49"/>
      <c r="BX274" s="49"/>
      <c r="BY274" s="49"/>
      <c r="BZ274" s="49"/>
      <c r="CA274" s="49"/>
      <c r="CB274" s="49"/>
      <c r="CC274" s="55"/>
      <c r="CD274" s="55"/>
      <c r="CE274" s="55"/>
      <c r="CF274" s="55"/>
      <c r="CG274" s="55"/>
      <c r="CH274" s="55"/>
    </row>
    <row r="275" spans="2:86" ht="21.75" customHeight="1" x14ac:dyDescent="0.15">
      <c r="B275" s="55"/>
      <c r="C275" s="55"/>
      <c r="D275" s="55"/>
      <c r="E275" s="55"/>
      <c r="F275" s="55"/>
      <c r="G275" s="55"/>
      <c r="H275" s="55"/>
      <c r="I275" s="55"/>
      <c r="J275" s="55"/>
      <c r="K275" s="55"/>
      <c r="L275" s="55"/>
      <c r="M275" s="55"/>
      <c r="N275" s="55"/>
      <c r="O275" s="55"/>
      <c r="P275" s="55"/>
      <c r="Q275" s="55"/>
      <c r="R275" s="55"/>
      <c r="S275" s="55"/>
      <c r="T275" s="55"/>
      <c r="U275" s="49"/>
      <c r="V275" s="49"/>
      <c r="W275" s="49"/>
      <c r="X275" s="49"/>
      <c r="Y275" s="49"/>
      <c r="Z275" s="49"/>
      <c r="AA275" s="49"/>
      <c r="AB275" s="49"/>
      <c r="AC275" s="49"/>
      <c r="AD275" s="49"/>
      <c r="AE275" s="49"/>
      <c r="AF275" s="49"/>
      <c r="AG275" s="55"/>
      <c r="AH275" s="55"/>
      <c r="AI275" s="55"/>
      <c r="AJ275" s="55"/>
      <c r="AK275" s="55"/>
      <c r="AL275" s="55"/>
      <c r="AM275" s="55"/>
      <c r="AN275" s="55"/>
      <c r="AO275" s="55"/>
      <c r="AP275" s="55"/>
      <c r="AQ275" s="55"/>
      <c r="AR275" s="55"/>
      <c r="AS275" s="55"/>
      <c r="AT275" s="54">
        <f t="shared" si="9"/>
        <v>0</v>
      </c>
      <c r="AU275" s="54"/>
      <c r="AV275" s="54"/>
      <c r="AW275" s="54"/>
      <c r="AX275" s="54"/>
      <c r="AY275" s="54">
        <f>MATCH(AT275,標準報酬等級表!$F$8:$F$57,1)</f>
        <v>1</v>
      </c>
      <c r="AZ275" s="54"/>
      <c r="BA275" s="54"/>
      <c r="BB275" s="54">
        <f>LOOKUP(AY275,標準報酬等級表!$A$8:$A$57,標準報酬等級表!$D$8:$D$57)</f>
        <v>58</v>
      </c>
      <c r="BC275" s="54"/>
      <c r="BD275" s="54"/>
      <c r="BE275" s="54">
        <f t="shared" si="10"/>
        <v>1</v>
      </c>
      <c r="BF275" s="54"/>
      <c r="BG275" s="54"/>
      <c r="BH275" s="54">
        <f>LOOKUP(BE275,標準報酬等級表!$B$11:$B$42,標準報酬等級表!$D$11:$D$42)</f>
        <v>88</v>
      </c>
      <c r="BI275" s="54"/>
      <c r="BJ275" s="54"/>
      <c r="BK275" s="54">
        <f t="shared" si="11"/>
        <v>1</v>
      </c>
      <c r="BL275" s="54"/>
      <c r="BM275" s="54"/>
      <c r="BN275" s="54"/>
      <c r="BO275" s="54">
        <f>LOOKUP(BK275,標準報酬等級表!$B$11:$B$42,標準報酬等級表!$D$11:$D$42)</f>
        <v>88</v>
      </c>
      <c r="BP275" s="54"/>
      <c r="BQ275" s="54"/>
      <c r="BR275" s="54"/>
      <c r="BS275" s="49"/>
      <c r="BT275" s="49"/>
      <c r="BU275" s="49"/>
      <c r="BV275" s="49"/>
      <c r="BW275" s="49"/>
      <c r="BX275" s="49"/>
      <c r="BY275" s="49"/>
      <c r="BZ275" s="49"/>
      <c r="CA275" s="49"/>
      <c r="CB275" s="49"/>
      <c r="CC275" s="55"/>
      <c r="CD275" s="55"/>
      <c r="CE275" s="55"/>
      <c r="CF275" s="55"/>
      <c r="CG275" s="55"/>
      <c r="CH275" s="55"/>
    </row>
    <row r="276" spans="2:86" ht="21.75" customHeight="1" x14ac:dyDescent="0.15">
      <c r="B276" s="55"/>
      <c r="C276" s="55"/>
      <c r="D276" s="55"/>
      <c r="E276" s="55"/>
      <c r="F276" s="55"/>
      <c r="G276" s="55"/>
      <c r="H276" s="55"/>
      <c r="I276" s="55"/>
      <c r="J276" s="55"/>
      <c r="K276" s="55"/>
      <c r="L276" s="55"/>
      <c r="M276" s="55"/>
      <c r="N276" s="55"/>
      <c r="O276" s="55"/>
      <c r="P276" s="55"/>
      <c r="Q276" s="55"/>
      <c r="R276" s="55"/>
      <c r="S276" s="55"/>
      <c r="T276" s="55"/>
      <c r="U276" s="49"/>
      <c r="V276" s="49"/>
      <c r="W276" s="49"/>
      <c r="X276" s="49"/>
      <c r="Y276" s="49"/>
      <c r="Z276" s="49"/>
      <c r="AA276" s="49"/>
      <c r="AB276" s="49"/>
      <c r="AC276" s="49"/>
      <c r="AD276" s="49"/>
      <c r="AE276" s="49"/>
      <c r="AF276" s="49"/>
      <c r="AG276" s="55"/>
      <c r="AH276" s="55"/>
      <c r="AI276" s="55"/>
      <c r="AJ276" s="55"/>
      <c r="AK276" s="55"/>
      <c r="AL276" s="55"/>
      <c r="AM276" s="55"/>
      <c r="AN276" s="55"/>
      <c r="AO276" s="55"/>
      <c r="AP276" s="55"/>
      <c r="AQ276" s="55"/>
      <c r="AR276" s="55"/>
      <c r="AS276" s="55"/>
      <c r="AT276" s="54">
        <f t="shared" si="9"/>
        <v>0</v>
      </c>
      <c r="AU276" s="54"/>
      <c r="AV276" s="54"/>
      <c r="AW276" s="54"/>
      <c r="AX276" s="54"/>
      <c r="AY276" s="54">
        <f>MATCH(AT276,標準報酬等級表!$F$8:$F$57,1)</f>
        <v>1</v>
      </c>
      <c r="AZ276" s="54"/>
      <c r="BA276" s="54"/>
      <c r="BB276" s="54">
        <f>LOOKUP(AY276,標準報酬等級表!$A$8:$A$57,標準報酬等級表!$D$8:$D$57)</f>
        <v>58</v>
      </c>
      <c r="BC276" s="54"/>
      <c r="BD276" s="54"/>
      <c r="BE276" s="54">
        <f t="shared" si="10"/>
        <v>1</v>
      </c>
      <c r="BF276" s="54"/>
      <c r="BG276" s="54"/>
      <c r="BH276" s="54">
        <f>LOOKUP(BE276,標準報酬等級表!$B$11:$B$42,標準報酬等級表!$D$11:$D$42)</f>
        <v>88</v>
      </c>
      <c r="BI276" s="54"/>
      <c r="BJ276" s="54"/>
      <c r="BK276" s="54">
        <f t="shared" si="11"/>
        <v>1</v>
      </c>
      <c r="BL276" s="54"/>
      <c r="BM276" s="54"/>
      <c r="BN276" s="54"/>
      <c r="BO276" s="54">
        <f>LOOKUP(BK276,標準報酬等級表!$B$11:$B$42,標準報酬等級表!$D$11:$D$42)</f>
        <v>88</v>
      </c>
      <c r="BP276" s="54"/>
      <c r="BQ276" s="54"/>
      <c r="BR276" s="54"/>
      <c r="BS276" s="49"/>
      <c r="BT276" s="49"/>
      <c r="BU276" s="49"/>
      <c r="BV276" s="49"/>
      <c r="BW276" s="49"/>
      <c r="BX276" s="49"/>
      <c r="BY276" s="49"/>
      <c r="BZ276" s="49"/>
      <c r="CA276" s="49"/>
      <c r="CB276" s="49"/>
      <c r="CC276" s="55"/>
      <c r="CD276" s="55"/>
      <c r="CE276" s="55"/>
      <c r="CF276" s="55"/>
      <c r="CG276" s="55"/>
      <c r="CH276" s="55"/>
    </row>
    <row r="277" spans="2:86" ht="21.75" customHeight="1" x14ac:dyDescent="0.15">
      <c r="B277" s="55"/>
      <c r="C277" s="55"/>
      <c r="D277" s="55"/>
      <c r="E277" s="55"/>
      <c r="F277" s="55"/>
      <c r="G277" s="55"/>
      <c r="H277" s="55"/>
      <c r="I277" s="55"/>
      <c r="J277" s="55"/>
      <c r="K277" s="55"/>
      <c r="L277" s="55"/>
      <c r="M277" s="55"/>
      <c r="N277" s="55"/>
      <c r="O277" s="55"/>
      <c r="P277" s="55"/>
      <c r="Q277" s="55"/>
      <c r="R277" s="55"/>
      <c r="S277" s="55"/>
      <c r="T277" s="55"/>
      <c r="U277" s="49"/>
      <c r="V277" s="49"/>
      <c r="W277" s="49"/>
      <c r="X277" s="49"/>
      <c r="Y277" s="49"/>
      <c r="Z277" s="49"/>
      <c r="AA277" s="49"/>
      <c r="AB277" s="49"/>
      <c r="AC277" s="49"/>
      <c r="AD277" s="49"/>
      <c r="AE277" s="49"/>
      <c r="AF277" s="49"/>
      <c r="AG277" s="55"/>
      <c r="AH277" s="55"/>
      <c r="AI277" s="55"/>
      <c r="AJ277" s="55"/>
      <c r="AK277" s="55"/>
      <c r="AL277" s="55"/>
      <c r="AM277" s="55"/>
      <c r="AN277" s="55"/>
      <c r="AO277" s="55"/>
      <c r="AP277" s="55"/>
      <c r="AQ277" s="55"/>
      <c r="AR277" s="55"/>
      <c r="AS277" s="55"/>
      <c r="AT277" s="54">
        <f t="shared" ref="AT277:AT340" si="12">AJ277+AO277</f>
        <v>0</v>
      </c>
      <c r="AU277" s="54"/>
      <c r="AV277" s="54"/>
      <c r="AW277" s="54"/>
      <c r="AX277" s="54"/>
      <c r="AY277" s="54">
        <f>MATCH(AT277,標準報酬等級表!$F$8:$F$57,1)</f>
        <v>1</v>
      </c>
      <c r="AZ277" s="54"/>
      <c r="BA277" s="54"/>
      <c r="BB277" s="54">
        <f>LOOKUP(AY277,標準報酬等級表!$A$8:$A$57,標準報酬等級表!$D$8:$D$57)</f>
        <v>58</v>
      </c>
      <c r="BC277" s="54"/>
      <c r="BD277" s="54"/>
      <c r="BE277" s="54">
        <f t="shared" si="10"/>
        <v>1</v>
      </c>
      <c r="BF277" s="54"/>
      <c r="BG277" s="54"/>
      <c r="BH277" s="54">
        <f>LOOKUP(BE277,標準報酬等級表!$B$11:$B$42,標準報酬等級表!$D$11:$D$42)</f>
        <v>88</v>
      </c>
      <c r="BI277" s="54"/>
      <c r="BJ277" s="54"/>
      <c r="BK277" s="54">
        <f t="shared" si="11"/>
        <v>1</v>
      </c>
      <c r="BL277" s="54"/>
      <c r="BM277" s="54"/>
      <c r="BN277" s="54"/>
      <c r="BO277" s="54">
        <f>LOOKUP(BK277,標準報酬等級表!$B$11:$B$42,標準報酬等級表!$D$11:$D$42)</f>
        <v>88</v>
      </c>
      <c r="BP277" s="54"/>
      <c r="BQ277" s="54"/>
      <c r="BR277" s="54"/>
      <c r="BS277" s="49"/>
      <c r="BT277" s="49"/>
      <c r="BU277" s="49"/>
      <c r="BV277" s="49"/>
      <c r="BW277" s="49"/>
      <c r="BX277" s="49"/>
      <c r="BY277" s="49"/>
      <c r="BZ277" s="49"/>
      <c r="CA277" s="49"/>
      <c r="CB277" s="49"/>
      <c r="CC277" s="55"/>
      <c r="CD277" s="55"/>
      <c r="CE277" s="55"/>
      <c r="CF277" s="55"/>
      <c r="CG277" s="55"/>
      <c r="CH277" s="55"/>
    </row>
    <row r="278" spans="2:86" ht="21.75" customHeight="1" x14ac:dyDescent="0.15">
      <c r="B278" s="55"/>
      <c r="C278" s="55"/>
      <c r="D278" s="55"/>
      <c r="E278" s="55"/>
      <c r="F278" s="55"/>
      <c r="G278" s="55"/>
      <c r="H278" s="55"/>
      <c r="I278" s="55"/>
      <c r="J278" s="55"/>
      <c r="K278" s="55"/>
      <c r="L278" s="55"/>
      <c r="M278" s="55"/>
      <c r="N278" s="55"/>
      <c r="O278" s="55"/>
      <c r="P278" s="55"/>
      <c r="Q278" s="55"/>
      <c r="R278" s="55"/>
      <c r="S278" s="55"/>
      <c r="T278" s="55"/>
      <c r="U278" s="49"/>
      <c r="V278" s="49"/>
      <c r="W278" s="49"/>
      <c r="X278" s="49"/>
      <c r="Y278" s="49"/>
      <c r="Z278" s="49"/>
      <c r="AA278" s="49"/>
      <c r="AB278" s="49"/>
      <c r="AC278" s="49"/>
      <c r="AD278" s="49"/>
      <c r="AE278" s="49"/>
      <c r="AF278" s="49"/>
      <c r="AG278" s="55"/>
      <c r="AH278" s="55"/>
      <c r="AI278" s="55"/>
      <c r="AJ278" s="55"/>
      <c r="AK278" s="55"/>
      <c r="AL278" s="55"/>
      <c r="AM278" s="55"/>
      <c r="AN278" s="55"/>
      <c r="AO278" s="55"/>
      <c r="AP278" s="55"/>
      <c r="AQ278" s="55"/>
      <c r="AR278" s="55"/>
      <c r="AS278" s="55"/>
      <c r="AT278" s="54">
        <f t="shared" si="12"/>
        <v>0</v>
      </c>
      <c r="AU278" s="54"/>
      <c r="AV278" s="54"/>
      <c r="AW278" s="54"/>
      <c r="AX278" s="54"/>
      <c r="AY278" s="54">
        <f>MATCH(AT278,標準報酬等級表!$F$8:$F$57,1)</f>
        <v>1</v>
      </c>
      <c r="AZ278" s="54"/>
      <c r="BA278" s="54"/>
      <c r="BB278" s="54">
        <f>LOOKUP(AY278,標準報酬等級表!$A$8:$A$57,標準報酬等級表!$D$8:$D$57)</f>
        <v>58</v>
      </c>
      <c r="BC278" s="54"/>
      <c r="BD278" s="54"/>
      <c r="BE278" s="54">
        <f t="shared" ref="BE278:BE341" si="13">BK278</f>
        <v>1</v>
      </c>
      <c r="BF278" s="54"/>
      <c r="BG278" s="54"/>
      <c r="BH278" s="54">
        <f>LOOKUP(BE278,標準報酬等級表!$B$11:$B$42,標準報酬等級表!$D$11:$D$42)</f>
        <v>88</v>
      </c>
      <c r="BI278" s="54"/>
      <c r="BJ278" s="54"/>
      <c r="BK278" s="54">
        <f t="shared" ref="BK278:BK341" si="14">IF(AY278&gt;35,32,IF(AY278&lt;4,1,AY278-3))</f>
        <v>1</v>
      </c>
      <c r="BL278" s="54"/>
      <c r="BM278" s="54"/>
      <c r="BN278" s="54"/>
      <c r="BO278" s="54">
        <f>LOOKUP(BK278,標準報酬等級表!$B$11:$B$42,標準報酬等級表!$D$11:$D$42)</f>
        <v>88</v>
      </c>
      <c r="BP278" s="54"/>
      <c r="BQ278" s="54"/>
      <c r="BR278" s="54"/>
      <c r="BS278" s="49"/>
      <c r="BT278" s="49"/>
      <c r="BU278" s="49"/>
      <c r="BV278" s="49"/>
      <c r="BW278" s="49"/>
      <c r="BX278" s="49"/>
      <c r="BY278" s="49"/>
      <c r="BZ278" s="49"/>
      <c r="CA278" s="49"/>
      <c r="CB278" s="49"/>
      <c r="CC278" s="55"/>
      <c r="CD278" s="55"/>
      <c r="CE278" s="55"/>
      <c r="CF278" s="55"/>
      <c r="CG278" s="55"/>
      <c r="CH278" s="55"/>
    </row>
    <row r="279" spans="2:86" ht="21.75" customHeight="1" x14ac:dyDescent="0.15">
      <c r="B279" s="55"/>
      <c r="C279" s="55"/>
      <c r="D279" s="55"/>
      <c r="E279" s="55"/>
      <c r="F279" s="55"/>
      <c r="G279" s="55"/>
      <c r="H279" s="55"/>
      <c r="I279" s="55"/>
      <c r="J279" s="55"/>
      <c r="K279" s="55"/>
      <c r="L279" s="55"/>
      <c r="M279" s="55"/>
      <c r="N279" s="55"/>
      <c r="O279" s="55"/>
      <c r="P279" s="55"/>
      <c r="Q279" s="55"/>
      <c r="R279" s="55"/>
      <c r="S279" s="55"/>
      <c r="T279" s="55"/>
      <c r="U279" s="49"/>
      <c r="V279" s="49"/>
      <c r="W279" s="49"/>
      <c r="X279" s="49"/>
      <c r="Y279" s="49"/>
      <c r="Z279" s="49"/>
      <c r="AA279" s="49"/>
      <c r="AB279" s="49"/>
      <c r="AC279" s="49"/>
      <c r="AD279" s="49"/>
      <c r="AE279" s="49"/>
      <c r="AF279" s="49"/>
      <c r="AG279" s="55"/>
      <c r="AH279" s="55"/>
      <c r="AI279" s="55"/>
      <c r="AJ279" s="55"/>
      <c r="AK279" s="55"/>
      <c r="AL279" s="55"/>
      <c r="AM279" s="55"/>
      <c r="AN279" s="55"/>
      <c r="AO279" s="55"/>
      <c r="AP279" s="55"/>
      <c r="AQ279" s="55"/>
      <c r="AR279" s="55"/>
      <c r="AS279" s="55"/>
      <c r="AT279" s="54">
        <f t="shared" si="12"/>
        <v>0</v>
      </c>
      <c r="AU279" s="54"/>
      <c r="AV279" s="54"/>
      <c r="AW279" s="54"/>
      <c r="AX279" s="54"/>
      <c r="AY279" s="54">
        <f>MATCH(AT279,標準報酬等級表!$F$8:$F$57,1)</f>
        <v>1</v>
      </c>
      <c r="AZ279" s="54"/>
      <c r="BA279" s="54"/>
      <c r="BB279" s="54">
        <f>LOOKUP(AY279,標準報酬等級表!$A$8:$A$57,標準報酬等級表!$D$8:$D$57)</f>
        <v>58</v>
      </c>
      <c r="BC279" s="54"/>
      <c r="BD279" s="54"/>
      <c r="BE279" s="54">
        <f t="shared" si="13"/>
        <v>1</v>
      </c>
      <c r="BF279" s="54"/>
      <c r="BG279" s="54"/>
      <c r="BH279" s="54">
        <f>LOOKUP(BE279,標準報酬等級表!$B$11:$B$42,標準報酬等級表!$D$11:$D$42)</f>
        <v>88</v>
      </c>
      <c r="BI279" s="54"/>
      <c r="BJ279" s="54"/>
      <c r="BK279" s="54">
        <f t="shared" si="14"/>
        <v>1</v>
      </c>
      <c r="BL279" s="54"/>
      <c r="BM279" s="54"/>
      <c r="BN279" s="54"/>
      <c r="BO279" s="54">
        <f>LOOKUP(BK279,標準報酬等級表!$B$11:$B$42,標準報酬等級表!$D$11:$D$42)</f>
        <v>88</v>
      </c>
      <c r="BP279" s="54"/>
      <c r="BQ279" s="54"/>
      <c r="BR279" s="54"/>
      <c r="BS279" s="49"/>
      <c r="BT279" s="49"/>
      <c r="BU279" s="49"/>
      <c r="BV279" s="49"/>
      <c r="BW279" s="49"/>
      <c r="BX279" s="49"/>
      <c r="BY279" s="49"/>
      <c r="BZ279" s="49"/>
      <c r="CA279" s="49"/>
      <c r="CB279" s="49"/>
      <c r="CC279" s="55"/>
      <c r="CD279" s="55"/>
      <c r="CE279" s="55"/>
      <c r="CF279" s="55"/>
      <c r="CG279" s="55"/>
      <c r="CH279" s="55"/>
    </row>
    <row r="280" spans="2:86" ht="21.75" customHeight="1" x14ac:dyDescent="0.15">
      <c r="B280" s="55"/>
      <c r="C280" s="55"/>
      <c r="D280" s="55"/>
      <c r="E280" s="55"/>
      <c r="F280" s="55"/>
      <c r="G280" s="55"/>
      <c r="H280" s="55"/>
      <c r="I280" s="55"/>
      <c r="J280" s="55"/>
      <c r="K280" s="55"/>
      <c r="L280" s="55"/>
      <c r="M280" s="55"/>
      <c r="N280" s="55"/>
      <c r="O280" s="55"/>
      <c r="P280" s="55"/>
      <c r="Q280" s="55"/>
      <c r="R280" s="55"/>
      <c r="S280" s="55"/>
      <c r="T280" s="55"/>
      <c r="U280" s="49"/>
      <c r="V280" s="49"/>
      <c r="W280" s="49"/>
      <c r="X280" s="49"/>
      <c r="Y280" s="49"/>
      <c r="Z280" s="49"/>
      <c r="AA280" s="49"/>
      <c r="AB280" s="49"/>
      <c r="AC280" s="49"/>
      <c r="AD280" s="49"/>
      <c r="AE280" s="49"/>
      <c r="AF280" s="49"/>
      <c r="AG280" s="55"/>
      <c r="AH280" s="55"/>
      <c r="AI280" s="55"/>
      <c r="AJ280" s="55"/>
      <c r="AK280" s="55"/>
      <c r="AL280" s="55"/>
      <c r="AM280" s="55"/>
      <c r="AN280" s="55"/>
      <c r="AO280" s="55"/>
      <c r="AP280" s="55"/>
      <c r="AQ280" s="55"/>
      <c r="AR280" s="55"/>
      <c r="AS280" s="55"/>
      <c r="AT280" s="54">
        <f t="shared" si="12"/>
        <v>0</v>
      </c>
      <c r="AU280" s="54"/>
      <c r="AV280" s="54"/>
      <c r="AW280" s="54"/>
      <c r="AX280" s="54"/>
      <c r="AY280" s="54">
        <f>MATCH(AT280,標準報酬等級表!$F$8:$F$57,1)</f>
        <v>1</v>
      </c>
      <c r="AZ280" s="54"/>
      <c r="BA280" s="54"/>
      <c r="BB280" s="54">
        <f>LOOKUP(AY280,標準報酬等級表!$A$8:$A$57,標準報酬等級表!$D$8:$D$57)</f>
        <v>58</v>
      </c>
      <c r="BC280" s="54"/>
      <c r="BD280" s="54"/>
      <c r="BE280" s="54">
        <f t="shared" si="13"/>
        <v>1</v>
      </c>
      <c r="BF280" s="54"/>
      <c r="BG280" s="54"/>
      <c r="BH280" s="54">
        <f>LOOKUP(BE280,標準報酬等級表!$B$11:$B$42,標準報酬等級表!$D$11:$D$42)</f>
        <v>88</v>
      </c>
      <c r="BI280" s="54"/>
      <c r="BJ280" s="54"/>
      <c r="BK280" s="54">
        <f t="shared" si="14"/>
        <v>1</v>
      </c>
      <c r="BL280" s="54"/>
      <c r="BM280" s="54"/>
      <c r="BN280" s="54"/>
      <c r="BO280" s="54">
        <f>LOOKUP(BK280,標準報酬等級表!$B$11:$B$42,標準報酬等級表!$D$11:$D$42)</f>
        <v>88</v>
      </c>
      <c r="BP280" s="54"/>
      <c r="BQ280" s="54"/>
      <c r="BR280" s="54"/>
      <c r="BS280" s="49"/>
      <c r="BT280" s="49"/>
      <c r="BU280" s="49"/>
      <c r="BV280" s="49"/>
      <c r="BW280" s="49"/>
      <c r="BX280" s="49"/>
      <c r="BY280" s="49"/>
      <c r="BZ280" s="49"/>
      <c r="CA280" s="49"/>
      <c r="CB280" s="49"/>
      <c r="CC280" s="55"/>
      <c r="CD280" s="55"/>
      <c r="CE280" s="55"/>
      <c r="CF280" s="55"/>
      <c r="CG280" s="55"/>
      <c r="CH280" s="55"/>
    </row>
    <row r="281" spans="2:86" ht="21.75" customHeight="1" x14ac:dyDescent="0.15">
      <c r="B281" s="55"/>
      <c r="C281" s="55"/>
      <c r="D281" s="55"/>
      <c r="E281" s="55"/>
      <c r="F281" s="55"/>
      <c r="G281" s="55"/>
      <c r="H281" s="55"/>
      <c r="I281" s="55"/>
      <c r="J281" s="55"/>
      <c r="K281" s="55"/>
      <c r="L281" s="55"/>
      <c r="M281" s="55"/>
      <c r="N281" s="55"/>
      <c r="O281" s="55"/>
      <c r="P281" s="55"/>
      <c r="Q281" s="55"/>
      <c r="R281" s="55"/>
      <c r="S281" s="55"/>
      <c r="T281" s="55"/>
      <c r="U281" s="49"/>
      <c r="V281" s="49"/>
      <c r="W281" s="49"/>
      <c r="X281" s="49"/>
      <c r="Y281" s="49"/>
      <c r="Z281" s="49"/>
      <c r="AA281" s="49"/>
      <c r="AB281" s="49"/>
      <c r="AC281" s="49"/>
      <c r="AD281" s="49"/>
      <c r="AE281" s="49"/>
      <c r="AF281" s="49"/>
      <c r="AG281" s="55"/>
      <c r="AH281" s="55"/>
      <c r="AI281" s="55"/>
      <c r="AJ281" s="55"/>
      <c r="AK281" s="55"/>
      <c r="AL281" s="55"/>
      <c r="AM281" s="55"/>
      <c r="AN281" s="55"/>
      <c r="AO281" s="55"/>
      <c r="AP281" s="55"/>
      <c r="AQ281" s="55"/>
      <c r="AR281" s="55"/>
      <c r="AS281" s="55"/>
      <c r="AT281" s="54">
        <f t="shared" si="12"/>
        <v>0</v>
      </c>
      <c r="AU281" s="54"/>
      <c r="AV281" s="54"/>
      <c r="AW281" s="54"/>
      <c r="AX281" s="54"/>
      <c r="AY281" s="54">
        <f>MATCH(AT281,標準報酬等級表!$F$8:$F$57,1)</f>
        <v>1</v>
      </c>
      <c r="AZ281" s="54"/>
      <c r="BA281" s="54"/>
      <c r="BB281" s="54">
        <f>LOOKUP(AY281,標準報酬等級表!$A$8:$A$57,標準報酬等級表!$D$8:$D$57)</f>
        <v>58</v>
      </c>
      <c r="BC281" s="54"/>
      <c r="BD281" s="54"/>
      <c r="BE281" s="54">
        <f t="shared" si="13"/>
        <v>1</v>
      </c>
      <c r="BF281" s="54"/>
      <c r="BG281" s="54"/>
      <c r="BH281" s="54">
        <f>LOOKUP(BE281,標準報酬等級表!$B$11:$B$42,標準報酬等級表!$D$11:$D$42)</f>
        <v>88</v>
      </c>
      <c r="BI281" s="54"/>
      <c r="BJ281" s="54"/>
      <c r="BK281" s="54">
        <f t="shared" si="14"/>
        <v>1</v>
      </c>
      <c r="BL281" s="54"/>
      <c r="BM281" s="54"/>
      <c r="BN281" s="54"/>
      <c r="BO281" s="54">
        <f>LOOKUP(BK281,標準報酬等級表!$B$11:$B$42,標準報酬等級表!$D$11:$D$42)</f>
        <v>88</v>
      </c>
      <c r="BP281" s="54"/>
      <c r="BQ281" s="54"/>
      <c r="BR281" s="54"/>
      <c r="BS281" s="49"/>
      <c r="BT281" s="49"/>
      <c r="BU281" s="49"/>
      <c r="BV281" s="49"/>
      <c r="BW281" s="49"/>
      <c r="BX281" s="49"/>
      <c r="BY281" s="49"/>
      <c r="BZ281" s="49"/>
      <c r="CA281" s="49"/>
      <c r="CB281" s="49"/>
      <c r="CC281" s="55"/>
      <c r="CD281" s="55"/>
      <c r="CE281" s="55"/>
      <c r="CF281" s="55"/>
      <c r="CG281" s="55"/>
      <c r="CH281" s="55"/>
    </row>
    <row r="282" spans="2:86" ht="21.75" customHeight="1" x14ac:dyDescent="0.15">
      <c r="B282" s="55"/>
      <c r="C282" s="55"/>
      <c r="D282" s="55"/>
      <c r="E282" s="55"/>
      <c r="F282" s="55"/>
      <c r="G282" s="55"/>
      <c r="H282" s="55"/>
      <c r="I282" s="55"/>
      <c r="J282" s="55"/>
      <c r="K282" s="55"/>
      <c r="L282" s="55"/>
      <c r="M282" s="55"/>
      <c r="N282" s="55"/>
      <c r="O282" s="55"/>
      <c r="P282" s="55"/>
      <c r="Q282" s="55"/>
      <c r="R282" s="55"/>
      <c r="S282" s="55"/>
      <c r="T282" s="55"/>
      <c r="U282" s="49"/>
      <c r="V282" s="49"/>
      <c r="W282" s="49"/>
      <c r="X282" s="49"/>
      <c r="Y282" s="49"/>
      <c r="Z282" s="49"/>
      <c r="AA282" s="49"/>
      <c r="AB282" s="49"/>
      <c r="AC282" s="49"/>
      <c r="AD282" s="49"/>
      <c r="AE282" s="49"/>
      <c r="AF282" s="49"/>
      <c r="AG282" s="55"/>
      <c r="AH282" s="55"/>
      <c r="AI282" s="55"/>
      <c r="AJ282" s="55"/>
      <c r="AK282" s="55"/>
      <c r="AL282" s="55"/>
      <c r="AM282" s="55"/>
      <c r="AN282" s="55"/>
      <c r="AO282" s="55"/>
      <c r="AP282" s="55"/>
      <c r="AQ282" s="55"/>
      <c r="AR282" s="55"/>
      <c r="AS282" s="55"/>
      <c r="AT282" s="54">
        <f t="shared" si="12"/>
        <v>0</v>
      </c>
      <c r="AU282" s="54"/>
      <c r="AV282" s="54"/>
      <c r="AW282" s="54"/>
      <c r="AX282" s="54"/>
      <c r="AY282" s="54">
        <f>MATCH(AT282,標準報酬等級表!$F$8:$F$57,1)</f>
        <v>1</v>
      </c>
      <c r="AZ282" s="54"/>
      <c r="BA282" s="54"/>
      <c r="BB282" s="54">
        <f>LOOKUP(AY282,標準報酬等級表!$A$8:$A$57,標準報酬等級表!$D$8:$D$57)</f>
        <v>58</v>
      </c>
      <c r="BC282" s="54"/>
      <c r="BD282" s="54"/>
      <c r="BE282" s="54">
        <f t="shared" si="13"/>
        <v>1</v>
      </c>
      <c r="BF282" s="54"/>
      <c r="BG282" s="54"/>
      <c r="BH282" s="54">
        <f>LOOKUP(BE282,標準報酬等級表!$B$11:$B$42,標準報酬等級表!$D$11:$D$42)</f>
        <v>88</v>
      </c>
      <c r="BI282" s="54"/>
      <c r="BJ282" s="54"/>
      <c r="BK282" s="54">
        <f t="shared" si="14"/>
        <v>1</v>
      </c>
      <c r="BL282" s="54"/>
      <c r="BM282" s="54"/>
      <c r="BN282" s="54"/>
      <c r="BO282" s="54">
        <f>LOOKUP(BK282,標準報酬等級表!$B$11:$B$42,標準報酬等級表!$D$11:$D$42)</f>
        <v>88</v>
      </c>
      <c r="BP282" s="54"/>
      <c r="BQ282" s="54"/>
      <c r="BR282" s="54"/>
      <c r="BS282" s="49"/>
      <c r="BT282" s="49"/>
      <c r="BU282" s="49"/>
      <c r="BV282" s="49"/>
      <c r="BW282" s="49"/>
      <c r="BX282" s="49"/>
      <c r="BY282" s="49"/>
      <c r="BZ282" s="49"/>
      <c r="CA282" s="49"/>
      <c r="CB282" s="49"/>
      <c r="CC282" s="55"/>
      <c r="CD282" s="55"/>
      <c r="CE282" s="55"/>
      <c r="CF282" s="55"/>
      <c r="CG282" s="55"/>
      <c r="CH282" s="55"/>
    </row>
    <row r="283" spans="2:86" ht="21.75" customHeight="1" x14ac:dyDescent="0.15">
      <c r="B283" s="55"/>
      <c r="C283" s="55"/>
      <c r="D283" s="55"/>
      <c r="E283" s="55"/>
      <c r="F283" s="55"/>
      <c r="G283" s="55"/>
      <c r="H283" s="55"/>
      <c r="I283" s="55"/>
      <c r="J283" s="55"/>
      <c r="K283" s="55"/>
      <c r="L283" s="55"/>
      <c r="M283" s="55"/>
      <c r="N283" s="55"/>
      <c r="O283" s="55"/>
      <c r="P283" s="55"/>
      <c r="Q283" s="55"/>
      <c r="R283" s="55"/>
      <c r="S283" s="55"/>
      <c r="T283" s="55"/>
      <c r="U283" s="49"/>
      <c r="V283" s="49"/>
      <c r="W283" s="49"/>
      <c r="X283" s="49"/>
      <c r="Y283" s="49"/>
      <c r="Z283" s="49"/>
      <c r="AA283" s="49"/>
      <c r="AB283" s="49"/>
      <c r="AC283" s="49"/>
      <c r="AD283" s="49"/>
      <c r="AE283" s="49"/>
      <c r="AF283" s="49"/>
      <c r="AG283" s="55"/>
      <c r="AH283" s="55"/>
      <c r="AI283" s="55"/>
      <c r="AJ283" s="55"/>
      <c r="AK283" s="55"/>
      <c r="AL283" s="55"/>
      <c r="AM283" s="55"/>
      <c r="AN283" s="55"/>
      <c r="AO283" s="55"/>
      <c r="AP283" s="55"/>
      <c r="AQ283" s="55"/>
      <c r="AR283" s="55"/>
      <c r="AS283" s="55"/>
      <c r="AT283" s="54">
        <f t="shared" si="12"/>
        <v>0</v>
      </c>
      <c r="AU283" s="54"/>
      <c r="AV283" s="54"/>
      <c r="AW283" s="54"/>
      <c r="AX283" s="54"/>
      <c r="AY283" s="54">
        <f>MATCH(AT283,標準報酬等級表!$F$8:$F$57,1)</f>
        <v>1</v>
      </c>
      <c r="AZ283" s="54"/>
      <c r="BA283" s="54"/>
      <c r="BB283" s="54">
        <f>LOOKUP(AY283,標準報酬等級表!$A$8:$A$57,標準報酬等級表!$D$8:$D$57)</f>
        <v>58</v>
      </c>
      <c r="BC283" s="54"/>
      <c r="BD283" s="54"/>
      <c r="BE283" s="54">
        <f t="shared" si="13"/>
        <v>1</v>
      </c>
      <c r="BF283" s="54"/>
      <c r="BG283" s="54"/>
      <c r="BH283" s="54">
        <f>LOOKUP(BE283,標準報酬等級表!$B$11:$B$42,標準報酬等級表!$D$11:$D$42)</f>
        <v>88</v>
      </c>
      <c r="BI283" s="54"/>
      <c r="BJ283" s="54"/>
      <c r="BK283" s="54">
        <f t="shared" si="14"/>
        <v>1</v>
      </c>
      <c r="BL283" s="54"/>
      <c r="BM283" s="54"/>
      <c r="BN283" s="54"/>
      <c r="BO283" s="54">
        <f>LOOKUP(BK283,標準報酬等級表!$B$11:$B$42,標準報酬等級表!$D$11:$D$42)</f>
        <v>88</v>
      </c>
      <c r="BP283" s="54"/>
      <c r="BQ283" s="54"/>
      <c r="BR283" s="54"/>
      <c r="BS283" s="49"/>
      <c r="BT283" s="49"/>
      <c r="BU283" s="49"/>
      <c r="BV283" s="49"/>
      <c r="BW283" s="49"/>
      <c r="BX283" s="49"/>
      <c r="BY283" s="49"/>
      <c r="BZ283" s="49"/>
      <c r="CA283" s="49"/>
      <c r="CB283" s="49"/>
      <c r="CC283" s="55"/>
      <c r="CD283" s="55"/>
      <c r="CE283" s="55"/>
      <c r="CF283" s="55"/>
      <c r="CG283" s="55"/>
      <c r="CH283" s="55"/>
    </row>
    <row r="284" spans="2:86" ht="21.75" customHeight="1" x14ac:dyDescent="0.15">
      <c r="B284" s="55"/>
      <c r="C284" s="55"/>
      <c r="D284" s="55"/>
      <c r="E284" s="55"/>
      <c r="F284" s="55"/>
      <c r="G284" s="55"/>
      <c r="H284" s="55"/>
      <c r="I284" s="55"/>
      <c r="J284" s="55"/>
      <c r="K284" s="55"/>
      <c r="L284" s="55"/>
      <c r="M284" s="55"/>
      <c r="N284" s="55"/>
      <c r="O284" s="55"/>
      <c r="P284" s="55"/>
      <c r="Q284" s="55"/>
      <c r="R284" s="55"/>
      <c r="S284" s="55"/>
      <c r="T284" s="55"/>
      <c r="U284" s="49"/>
      <c r="V284" s="49"/>
      <c r="W284" s="49"/>
      <c r="X284" s="49"/>
      <c r="Y284" s="49"/>
      <c r="Z284" s="49"/>
      <c r="AA284" s="49"/>
      <c r="AB284" s="49"/>
      <c r="AC284" s="49"/>
      <c r="AD284" s="49"/>
      <c r="AE284" s="49"/>
      <c r="AF284" s="49"/>
      <c r="AG284" s="55"/>
      <c r="AH284" s="55"/>
      <c r="AI284" s="55"/>
      <c r="AJ284" s="55"/>
      <c r="AK284" s="55"/>
      <c r="AL284" s="55"/>
      <c r="AM284" s="55"/>
      <c r="AN284" s="55"/>
      <c r="AO284" s="55"/>
      <c r="AP284" s="55"/>
      <c r="AQ284" s="55"/>
      <c r="AR284" s="55"/>
      <c r="AS284" s="55"/>
      <c r="AT284" s="54">
        <f t="shared" si="12"/>
        <v>0</v>
      </c>
      <c r="AU284" s="54"/>
      <c r="AV284" s="54"/>
      <c r="AW284" s="54"/>
      <c r="AX284" s="54"/>
      <c r="AY284" s="54">
        <f>MATCH(AT284,標準報酬等級表!$F$8:$F$57,1)</f>
        <v>1</v>
      </c>
      <c r="AZ284" s="54"/>
      <c r="BA284" s="54"/>
      <c r="BB284" s="54">
        <f>LOOKUP(AY284,標準報酬等級表!$A$8:$A$57,標準報酬等級表!$D$8:$D$57)</f>
        <v>58</v>
      </c>
      <c r="BC284" s="54"/>
      <c r="BD284" s="54"/>
      <c r="BE284" s="54">
        <f t="shared" si="13"/>
        <v>1</v>
      </c>
      <c r="BF284" s="54"/>
      <c r="BG284" s="54"/>
      <c r="BH284" s="54">
        <f>LOOKUP(BE284,標準報酬等級表!$B$11:$B$42,標準報酬等級表!$D$11:$D$42)</f>
        <v>88</v>
      </c>
      <c r="BI284" s="54"/>
      <c r="BJ284" s="54"/>
      <c r="BK284" s="54">
        <f t="shared" si="14"/>
        <v>1</v>
      </c>
      <c r="BL284" s="54"/>
      <c r="BM284" s="54"/>
      <c r="BN284" s="54"/>
      <c r="BO284" s="54">
        <f>LOOKUP(BK284,標準報酬等級表!$B$11:$B$42,標準報酬等級表!$D$11:$D$42)</f>
        <v>88</v>
      </c>
      <c r="BP284" s="54"/>
      <c r="BQ284" s="54"/>
      <c r="BR284" s="54"/>
      <c r="BS284" s="49"/>
      <c r="BT284" s="49"/>
      <c r="BU284" s="49"/>
      <c r="BV284" s="49"/>
      <c r="BW284" s="49"/>
      <c r="BX284" s="49"/>
      <c r="BY284" s="49"/>
      <c r="BZ284" s="49"/>
      <c r="CA284" s="49"/>
      <c r="CB284" s="49"/>
      <c r="CC284" s="55"/>
      <c r="CD284" s="55"/>
      <c r="CE284" s="55"/>
      <c r="CF284" s="55"/>
      <c r="CG284" s="55"/>
      <c r="CH284" s="55"/>
    </row>
    <row r="285" spans="2:86" ht="21.75" customHeight="1" x14ac:dyDescent="0.15">
      <c r="B285" s="55"/>
      <c r="C285" s="55"/>
      <c r="D285" s="55"/>
      <c r="E285" s="55"/>
      <c r="F285" s="55"/>
      <c r="G285" s="55"/>
      <c r="H285" s="55"/>
      <c r="I285" s="55"/>
      <c r="J285" s="55"/>
      <c r="K285" s="55"/>
      <c r="L285" s="55"/>
      <c r="M285" s="55"/>
      <c r="N285" s="55"/>
      <c r="O285" s="55"/>
      <c r="P285" s="55"/>
      <c r="Q285" s="55"/>
      <c r="R285" s="55"/>
      <c r="S285" s="55"/>
      <c r="T285" s="55"/>
      <c r="U285" s="49"/>
      <c r="V285" s="49"/>
      <c r="W285" s="49"/>
      <c r="X285" s="49"/>
      <c r="Y285" s="49"/>
      <c r="Z285" s="49"/>
      <c r="AA285" s="49"/>
      <c r="AB285" s="49"/>
      <c r="AC285" s="49"/>
      <c r="AD285" s="49"/>
      <c r="AE285" s="49"/>
      <c r="AF285" s="49"/>
      <c r="AG285" s="55"/>
      <c r="AH285" s="55"/>
      <c r="AI285" s="55"/>
      <c r="AJ285" s="55"/>
      <c r="AK285" s="55"/>
      <c r="AL285" s="55"/>
      <c r="AM285" s="55"/>
      <c r="AN285" s="55"/>
      <c r="AO285" s="55"/>
      <c r="AP285" s="55"/>
      <c r="AQ285" s="55"/>
      <c r="AR285" s="55"/>
      <c r="AS285" s="55"/>
      <c r="AT285" s="54">
        <f t="shared" si="12"/>
        <v>0</v>
      </c>
      <c r="AU285" s="54"/>
      <c r="AV285" s="54"/>
      <c r="AW285" s="54"/>
      <c r="AX285" s="54"/>
      <c r="AY285" s="54">
        <f>MATCH(AT285,標準報酬等級表!$F$8:$F$57,1)</f>
        <v>1</v>
      </c>
      <c r="AZ285" s="54"/>
      <c r="BA285" s="54"/>
      <c r="BB285" s="54">
        <f>LOOKUP(AY285,標準報酬等級表!$A$8:$A$57,標準報酬等級表!$D$8:$D$57)</f>
        <v>58</v>
      </c>
      <c r="BC285" s="54"/>
      <c r="BD285" s="54"/>
      <c r="BE285" s="54">
        <f t="shared" si="13"/>
        <v>1</v>
      </c>
      <c r="BF285" s="54"/>
      <c r="BG285" s="54"/>
      <c r="BH285" s="54">
        <f>LOOKUP(BE285,標準報酬等級表!$B$11:$B$42,標準報酬等級表!$D$11:$D$42)</f>
        <v>88</v>
      </c>
      <c r="BI285" s="54"/>
      <c r="BJ285" s="54"/>
      <c r="BK285" s="54">
        <f t="shared" si="14"/>
        <v>1</v>
      </c>
      <c r="BL285" s="54"/>
      <c r="BM285" s="54"/>
      <c r="BN285" s="54"/>
      <c r="BO285" s="54">
        <f>LOOKUP(BK285,標準報酬等級表!$B$11:$B$42,標準報酬等級表!$D$11:$D$42)</f>
        <v>88</v>
      </c>
      <c r="BP285" s="54"/>
      <c r="BQ285" s="54"/>
      <c r="BR285" s="54"/>
      <c r="BS285" s="49"/>
      <c r="BT285" s="49"/>
      <c r="BU285" s="49"/>
      <c r="BV285" s="49"/>
      <c r="BW285" s="49"/>
      <c r="BX285" s="49"/>
      <c r="BY285" s="49"/>
      <c r="BZ285" s="49"/>
      <c r="CA285" s="49"/>
      <c r="CB285" s="49"/>
      <c r="CC285" s="55"/>
      <c r="CD285" s="55"/>
      <c r="CE285" s="55"/>
      <c r="CF285" s="55"/>
      <c r="CG285" s="55"/>
      <c r="CH285" s="55"/>
    </row>
    <row r="286" spans="2:86" ht="21.75" customHeight="1" x14ac:dyDescent="0.15">
      <c r="B286" s="55"/>
      <c r="C286" s="55"/>
      <c r="D286" s="55"/>
      <c r="E286" s="55"/>
      <c r="F286" s="55"/>
      <c r="G286" s="55"/>
      <c r="H286" s="55"/>
      <c r="I286" s="55"/>
      <c r="J286" s="55"/>
      <c r="K286" s="55"/>
      <c r="L286" s="55"/>
      <c r="M286" s="55"/>
      <c r="N286" s="55"/>
      <c r="O286" s="55"/>
      <c r="P286" s="55"/>
      <c r="Q286" s="55"/>
      <c r="R286" s="55"/>
      <c r="S286" s="55"/>
      <c r="T286" s="55"/>
      <c r="U286" s="49"/>
      <c r="V286" s="49"/>
      <c r="W286" s="49"/>
      <c r="X286" s="49"/>
      <c r="Y286" s="49"/>
      <c r="Z286" s="49"/>
      <c r="AA286" s="49"/>
      <c r="AB286" s="49"/>
      <c r="AC286" s="49"/>
      <c r="AD286" s="49"/>
      <c r="AE286" s="49"/>
      <c r="AF286" s="49"/>
      <c r="AG286" s="55"/>
      <c r="AH286" s="55"/>
      <c r="AI286" s="55"/>
      <c r="AJ286" s="55"/>
      <c r="AK286" s="55"/>
      <c r="AL286" s="55"/>
      <c r="AM286" s="55"/>
      <c r="AN286" s="55"/>
      <c r="AO286" s="55"/>
      <c r="AP286" s="55"/>
      <c r="AQ286" s="55"/>
      <c r="AR286" s="55"/>
      <c r="AS286" s="55"/>
      <c r="AT286" s="54">
        <f t="shared" si="12"/>
        <v>0</v>
      </c>
      <c r="AU286" s="54"/>
      <c r="AV286" s="54"/>
      <c r="AW286" s="54"/>
      <c r="AX286" s="54"/>
      <c r="AY286" s="54">
        <f>MATCH(AT286,標準報酬等級表!$F$8:$F$57,1)</f>
        <v>1</v>
      </c>
      <c r="AZ286" s="54"/>
      <c r="BA286" s="54"/>
      <c r="BB286" s="54">
        <f>LOOKUP(AY286,標準報酬等級表!$A$8:$A$57,標準報酬等級表!$D$8:$D$57)</f>
        <v>58</v>
      </c>
      <c r="BC286" s="54"/>
      <c r="BD286" s="54"/>
      <c r="BE286" s="54">
        <f t="shared" si="13"/>
        <v>1</v>
      </c>
      <c r="BF286" s="54"/>
      <c r="BG286" s="54"/>
      <c r="BH286" s="54">
        <f>LOOKUP(BE286,標準報酬等級表!$B$11:$B$42,標準報酬等級表!$D$11:$D$42)</f>
        <v>88</v>
      </c>
      <c r="BI286" s="54"/>
      <c r="BJ286" s="54"/>
      <c r="BK286" s="54">
        <f t="shared" si="14"/>
        <v>1</v>
      </c>
      <c r="BL286" s="54"/>
      <c r="BM286" s="54"/>
      <c r="BN286" s="54"/>
      <c r="BO286" s="54">
        <f>LOOKUP(BK286,標準報酬等級表!$B$11:$B$42,標準報酬等級表!$D$11:$D$42)</f>
        <v>88</v>
      </c>
      <c r="BP286" s="54"/>
      <c r="BQ286" s="54"/>
      <c r="BR286" s="54"/>
      <c r="BS286" s="49"/>
      <c r="BT286" s="49"/>
      <c r="BU286" s="49"/>
      <c r="BV286" s="49"/>
      <c r="BW286" s="49"/>
      <c r="BX286" s="49"/>
      <c r="BY286" s="49"/>
      <c r="BZ286" s="49"/>
      <c r="CA286" s="49"/>
      <c r="CB286" s="49"/>
      <c r="CC286" s="55"/>
      <c r="CD286" s="55"/>
      <c r="CE286" s="55"/>
      <c r="CF286" s="55"/>
      <c r="CG286" s="55"/>
      <c r="CH286" s="55"/>
    </row>
    <row r="287" spans="2:86" ht="21.75" customHeight="1" x14ac:dyDescent="0.15">
      <c r="B287" s="55"/>
      <c r="C287" s="55"/>
      <c r="D287" s="55"/>
      <c r="E287" s="55"/>
      <c r="F287" s="55"/>
      <c r="G287" s="55"/>
      <c r="H287" s="55"/>
      <c r="I287" s="55"/>
      <c r="J287" s="55"/>
      <c r="K287" s="55"/>
      <c r="L287" s="55"/>
      <c r="M287" s="55"/>
      <c r="N287" s="55"/>
      <c r="O287" s="55"/>
      <c r="P287" s="55"/>
      <c r="Q287" s="55"/>
      <c r="R287" s="55"/>
      <c r="S287" s="55"/>
      <c r="T287" s="55"/>
      <c r="U287" s="49"/>
      <c r="V287" s="49"/>
      <c r="W287" s="49"/>
      <c r="X287" s="49"/>
      <c r="Y287" s="49"/>
      <c r="Z287" s="49"/>
      <c r="AA287" s="49"/>
      <c r="AB287" s="49"/>
      <c r="AC287" s="49"/>
      <c r="AD287" s="49"/>
      <c r="AE287" s="49"/>
      <c r="AF287" s="49"/>
      <c r="AG287" s="55"/>
      <c r="AH287" s="55"/>
      <c r="AI287" s="55"/>
      <c r="AJ287" s="55"/>
      <c r="AK287" s="55"/>
      <c r="AL287" s="55"/>
      <c r="AM287" s="55"/>
      <c r="AN287" s="55"/>
      <c r="AO287" s="55"/>
      <c r="AP287" s="55"/>
      <c r="AQ287" s="55"/>
      <c r="AR287" s="55"/>
      <c r="AS287" s="55"/>
      <c r="AT287" s="54">
        <f t="shared" si="12"/>
        <v>0</v>
      </c>
      <c r="AU287" s="54"/>
      <c r="AV287" s="54"/>
      <c r="AW287" s="54"/>
      <c r="AX287" s="54"/>
      <c r="AY287" s="54">
        <f>MATCH(AT287,標準報酬等級表!$F$8:$F$57,1)</f>
        <v>1</v>
      </c>
      <c r="AZ287" s="54"/>
      <c r="BA287" s="54"/>
      <c r="BB287" s="54">
        <f>LOOKUP(AY287,標準報酬等級表!$A$8:$A$57,標準報酬等級表!$D$8:$D$57)</f>
        <v>58</v>
      </c>
      <c r="BC287" s="54"/>
      <c r="BD287" s="54"/>
      <c r="BE287" s="54">
        <f t="shared" si="13"/>
        <v>1</v>
      </c>
      <c r="BF287" s="54"/>
      <c r="BG287" s="54"/>
      <c r="BH287" s="54">
        <f>LOOKUP(BE287,標準報酬等級表!$B$11:$B$42,標準報酬等級表!$D$11:$D$42)</f>
        <v>88</v>
      </c>
      <c r="BI287" s="54"/>
      <c r="BJ287" s="54"/>
      <c r="BK287" s="54">
        <f t="shared" si="14"/>
        <v>1</v>
      </c>
      <c r="BL287" s="54"/>
      <c r="BM287" s="54"/>
      <c r="BN287" s="54"/>
      <c r="BO287" s="54">
        <f>LOOKUP(BK287,標準報酬等級表!$B$11:$B$42,標準報酬等級表!$D$11:$D$42)</f>
        <v>88</v>
      </c>
      <c r="BP287" s="54"/>
      <c r="BQ287" s="54"/>
      <c r="BR287" s="54"/>
      <c r="BS287" s="49"/>
      <c r="BT287" s="49"/>
      <c r="BU287" s="49"/>
      <c r="BV287" s="49"/>
      <c r="BW287" s="49"/>
      <c r="BX287" s="49"/>
      <c r="BY287" s="49"/>
      <c r="BZ287" s="49"/>
      <c r="CA287" s="49"/>
      <c r="CB287" s="49"/>
      <c r="CC287" s="55"/>
      <c r="CD287" s="55"/>
      <c r="CE287" s="55"/>
      <c r="CF287" s="55"/>
      <c r="CG287" s="55"/>
      <c r="CH287" s="55"/>
    </row>
    <row r="288" spans="2:86" ht="21.75" customHeight="1" x14ac:dyDescent="0.15">
      <c r="B288" s="55"/>
      <c r="C288" s="55"/>
      <c r="D288" s="55"/>
      <c r="E288" s="55"/>
      <c r="F288" s="55"/>
      <c r="G288" s="55"/>
      <c r="H288" s="55"/>
      <c r="I288" s="55"/>
      <c r="J288" s="55"/>
      <c r="K288" s="55"/>
      <c r="L288" s="55"/>
      <c r="M288" s="55"/>
      <c r="N288" s="55"/>
      <c r="O288" s="55"/>
      <c r="P288" s="55"/>
      <c r="Q288" s="55"/>
      <c r="R288" s="55"/>
      <c r="S288" s="55"/>
      <c r="T288" s="55"/>
      <c r="U288" s="49"/>
      <c r="V288" s="49"/>
      <c r="W288" s="49"/>
      <c r="X288" s="49"/>
      <c r="Y288" s="49"/>
      <c r="Z288" s="49"/>
      <c r="AA288" s="49"/>
      <c r="AB288" s="49"/>
      <c r="AC288" s="49"/>
      <c r="AD288" s="49"/>
      <c r="AE288" s="49"/>
      <c r="AF288" s="49"/>
      <c r="AG288" s="55"/>
      <c r="AH288" s="55"/>
      <c r="AI288" s="55"/>
      <c r="AJ288" s="55"/>
      <c r="AK288" s="55"/>
      <c r="AL288" s="55"/>
      <c r="AM288" s="55"/>
      <c r="AN288" s="55"/>
      <c r="AO288" s="55"/>
      <c r="AP288" s="55"/>
      <c r="AQ288" s="55"/>
      <c r="AR288" s="55"/>
      <c r="AS288" s="55"/>
      <c r="AT288" s="54">
        <f t="shared" si="12"/>
        <v>0</v>
      </c>
      <c r="AU288" s="54"/>
      <c r="AV288" s="54"/>
      <c r="AW288" s="54"/>
      <c r="AX288" s="54"/>
      <c r="AY288" s="54">
        <f>MATCH(AT288,標準報酬等級表!$F$8:$F$57,1)</f>
        <v>1</v>
      </c>
      <c r="AZ288" s="54"/>
      <c r="BA288" s="54"/>
      <c r="BB288" s="54">
        <f>LOOKUP(AY288,標準報酬等級表!$A$8:$A$57,標準報酬等級表!$D$8:$D$57)</f>
        <v>58</v>
      </c>
      <c r="BC288" s="54"/>
      <c r="BD288" s="54"/>
      <c r="BE288" s="54">
        <f t="shared" si="13"/>
        <v>1</v>
      </c>
      <c r="BF288" s="54"/>
      <c r="BG288" s="54"/>
      <c r="BH288" s="54">
        <f>LOOKUP(BE288,標準報酬等級表!$B$11:$B$42,標準報酬等級表!$D$11:$D$42)</f>
        <v>88</v>
      </c>
      <c r="BI288" s="54"/>
      <c r="BJ288" s="54"/>
      <c r="BK288" s="54">
        <f t="shared" si="14"/>
        <v>1</v>
      </c>
      <c r="BL288" s="54"/>
      <c r="BM288" s="54"/>
      <c r="BN288" s="54"/>
      <c r="BO288" s="54">
        <f>LOOKUP(BK288,標準報酬等級表!$B$11:$B$42,標準報酬等級表!$D$11:$D$42)</f>
        <v>88</v>
      </c>
      <c r="BP288" s="54"/>
      <c r="BQ288" s="54"/>
      <c r="BR288" s="54"/>
      <c r="BS288" s="49"/>
      <c r="BT288" s="49"/>
      <c r="BU288" s="49"/>
      <c r="BV288" s="49"/>
      <c r="BW288" s="49"/>
      <c r="BX288" s="49"/>
      <c r="BY288" s="49"/>
      <c r="BZ288" s="49"/>
      <c r="CA288" s="49"/>
      <c r="CB288" s="49"/>
      <c r="CC288" s="55"/>
      <c r="CD288" s="55"/>
      <c r="CE288" s="55"/>
      <c r="CF288" s="55"/>
      <c r="CG288" s="55"/>
      <c r="CH288" s="55"/>
    </row>
    <row r="289" spans="2:86" ht="21.75" customHeight="1" x14ac:dyDescent="0.15">
      <c r="B289" s="55"/>
      <c r="C289" s="55"/>
      <c r="D289" s="55"/>
      <c r="E289" s="55"/>
      <c r="F289" s="55"/>
      <c r="G289" s="55"/>
      <c r="H289" s="55"/>
      <c r="I289" s="55"/>
      <c r="J289" s="55"/>
      <c r="K289" s="55"/>
      <c r="L289" s="55"/>
      <c r="M289" s="55"/>
      <c r="N289" s="55"/>
      <c r="O289" s="55"/>
      <c r="P289" s="55"/>
      <c r="Q289" s="55"/>
      <c r="R289" s="55"/>
      <c r="S289" s="55"/>
      <c r="T289" s="55"/>
      <c r="U289" s="49"/>
      <c r="V289" s="49"/>
      <c r="W289" s="49"/>
      <c r="X289" s="49"/>
      <c r="Y289" s="49"/>
      <c r="Z289" s="49"/>
      <c r="AA289" s="49"/>
      <c r="AB289" s="49"/>
      <c r="AC289" s="49"/>
      <c r="AD289" s="49"/>
      <c r="AE289" s="49"/>
      <c r="AF289" s="49"/>
      <c r="AG289" s="55"/>
      <c r="AH289" s="55"/>
      <c r="AI289" s="55"/>
      <c r="AJ289" s="55"/>
      <c r="AK289" s="55"/>
      <c r="AL289" s="55"/>
      <c r="AM289" s="55"/>
      <c r="AN289" s="55"/>
      <c r="AO289" s="55"/>
      <c r="AP289" s="55"/>
      <c r="AQ289" s="55"/>
      <c r="AR289" s="55"/>
      <c r="AS289" s="55"/>
      <c r="AT289" s="54">
        <f t="shared" si="12"/>
        <v>0</v>
      </c>
      <c r="AU289" s="54"/>
      <c r="AV289" s="54"/>
      <c r="AW289" s="54"/>
      <c r="AX289" s="54"/>
      <c r="AY289" s="54">
        <f>MATCH(AT289,標準報酬等級表!$F$8:$F$57,1)</f>
        <v>1</v>
      </c>
      <c r="AZ289" s="54"/>
      <c r="BA289" s="54"/>
      <c r="BB289" s="54">
        <f>LOOKUP(AY289,標準報酬等級表!$A$8:$A$57,標準報酬等級表!$D$8:$D$57)</f>
        <v>58</v>
      </c>
      <c r="BC289" s="54"/>
      <c r="BD289" s="54"/>
      <c r="BE289" s="54">
        <f t="shared" si="13"/>
        <v>1</v>
      </c>
      <c r="BF289" s="54"/>
      <c r="BG289" s="54"/>
      <c r="BH289" s="54">
        <f>LOOKUP(BE289,標準報酬等級表!$B$11:$B$42,標準報酬等級表!$D$11:$D$42)</f>
        <v>88</v>
      </c>
      <c r="BI289" s="54"/>
      <c r="BJ289" s="54"/>
      <c r="BK289" s="54">
        <f t="shared" si="14"/>
        <v>1</v>
      </c>
      <c r="BL289" s="54"/>
      <c r="BM289" s="54"/>
      <c r="BN289" s="54"/>
      <c r="BO289" s="54">
        <f>LOOKUP(BK289,標準報酬等級表!$B$11:$B$42,標準報酬等級表!$D$11:$D$42)</f>
        <v>88</v>
      </c>
      <c r="BP289" s="54"/>
      <c r="BQ289" s="54"/>
      <c r="BR289" s="54"/>
      <c r="BS289" s="49"/>
      <c r="BT289" s="49"/>
      <c r="BU289" s="49"/>
      <c r="BV289" s="49"/>
      <c r="BW289" s="49"/>
      <c r="BX289" s="49"/>
      <c r="BY289" s="49"/>
      <c r="BZ289" s="49"/>
      <c r="CA289" s="49"/>
      <c r="CB289" s="49"/>
      <c r="CC289" s="55"/>
      <c r="CD289" s="55"/>
      <c r="CE289" s="55"/>
      <c r="CF289" s="55"/>
      <c r="CG289" s="55"/>
      <c r="CH289" s="55"/>
    </row>
    <row r="290" spans="2:86" ht="21.75" customHeight="1" x14ac:dyDescent="0.15">
      <c r="B290" s="55"/>
      <c r="C290" s="55"/>
      <c r="D290" s="55"/>
      <c r="E290" s="55"/>
      <c r="F290" s="55"/>
      <c r="G290" s="55"/>
      <c r="H290" s="55"/>
      <c r="I290" s="55"/>
      <c r="J290" s="55"/>
      <c r="K290" s="55"/>
      <c r="L290" s="55"/>
      <c r="M290" s="55"/>
      <c r="N290" s="55"/>
      <c r="O290" s="55"/>
      <c r="P290" s="55"/>
      <c r="Q290" s="55"/>
      <c r="R290" s="55"/>
      <c r="S290" s="55"/>
      <c r="T290" s="55"/>
      <c r="U290" s="49"/>
      <c r="V290" s="49"/>
      <c r="W290" s="49"/>
      <c r="X290" s="49"/>
      <c r="Y290" s="49"/>
      <c r="Z290" s="49"/>
      <c r="AA290" s="49"/>
      <c r="AB290" s="49"/>
      <c r="AC290" s="49"/>
      <c r="AD290" s="49"/>
      <c r="AE290" s="49"/>
      <c r="AF290" s="49"/>
      <c r="AG290" s="55"/>
      <c r="AH290" s="55"/>
      <c r="AI290" s="55"/>
      <c r="AJ290" s="55"/>
      <c r="AK290" s="55"/>
      <c r="AL290" s="55"/>
      <c r="AM290" s="55"/>
      <c r="AN290" s="55"/>
      <c r="AO290" s="55"/>
      <c r="AP290" s="55"/>
      <c r="AQ290" s="55"/>
      <c r="AR290" s="55"/>
      <c r="AS290" s="55"/>
      <c r="AT290" s="54">
        <f t="shared" si="12"/>
        <v>0</v>
      </c>
      <c r="AU290" s="54"/>
      <c r="AV290" s="54"/>
      <c r="AW290" s="54"/>
      <c r="AX290" s="54"/>
      <c r="AY290" s="54">
        <f>MATCH(AT290,標準報酬等級表!$F$8:$F$57,1)</f>
        <v>1</v>
      </c>
      <c r="AZ290" s="54"/>
      <c r="BA290" s="54"/>
      <c r="BB290" s="54">
        <f>LOOKUP(AY290,標準報酬等級表!$A$8:$A$57,標準報酬等級表!$D$8:$D$57)</f>
        <v>58</v>
      </c>
      <c r="BC290" s="54"/>
      <c r="BD290" s="54"/>
      <c r="BE290" s="54">
        <f t="shared" si="13"/>
        <v>1</v>
      </c>
      <c r="BF290" s="54"/>
      <c r="BG290" s="54"/>
      <c r="BH290" s="54">
        <f>LOOKUP(BE290,標準報酬等級表!$B$11:$B$42,標準報酬等級表!$D$11:$D$42)</f>
        <v>88</v>
      </c>
      <c r="BI290" s="54"/>
      <c r="BJ290" s="54"/>
      <c r="BK290" s="54">
        <f t="shared" si="14"/>
        <v>1</v>
      </c>
      <c r="BL290" s="54"/>
      <c r="BM290" s="54"/>
      <c r="BN290" s="54"/>
      <c r="BO290" s="54">
        <f>LOOKUP(BK290,標準報酬等級表!$B$11:$B$42,標準報酬等級表!$D$11:$D$42)</f>
        <v>88</v>
      </c>
      <c r="BP290" s="54"/>
      <c r="BQ290" s="54"/>
      <c r="BR290" s="54"/>
      <c r="BS290" s="49"/>
      <c r="BT290" s="49"/>
      <c r="BU290" s="49"/>
      <c r="BV290" s="49"/>
      <c r="BW290" s="49"/>
      <c r="BX290" s="49"/>
      <c r="BY290" s="49"/>
      <c r="BZ290" s="49"/>
      <c r="CA290" s="49"/>
      <c r="CB290" s="49"/>
      <c r="CC290" s="55"/>
      <c r="CD290" s="55"/>
      <c r="CE290" s="55"/>
      <c r="CF290" s="55"/>
      <c r="CG290" s="55"/>
      <c r="CH290" s="55"/>
    </row>
    <row r="291" spans="2:86" ht="21.75" customHeight="1" x14ac:dyDescent="0.15">
      <c r="B291" s="55"/>
      <c r="C291" s="55"/>
      <c r="D291" s="55"/>
      <c r="E291" s="55"/>
      <c r="F291" s="55"/>
      <c r="G291" s="55"/>
      <c r="H291" s="55"/>
      <c r="I291" s="55"/>
      <c r="J291" s="55"/>
      <c r="K291" s="55"/>
      <c r="L291" s="55"/>
      <c r="M291" s="55"/>
      <c r="N291" s="55"/>
      <c r="O291" s="55"/>
      <c r="P291" s="55"/>
      <c r="Q291" s="55"/>
      <c r="R291" s="55"/>
      <c r="S291" s="55"/>
      <c r="T291" s="55"/>
      <c r="U291" s="49"/>
      <c r="V291" s="49"/>
      <c r="W291" s="49"/>
      <c r="X291" s="49"/>
      <c r="Y291" s="49"/>
      <c r="Z291" s="49"/>
      <c r="AA291" s="49"/>
      <c r="AB291" s="49"/>
      <c r="AC291" s="49"/>
      <c r="AD291" s="49"/>
      <c r="AE291" s="49"/>
      <c r="AF291" s="49"/>
      <c r="AG291" s="55"/>
      <c r="AH291" s="55"/>
      <c r="AI291" s="55"/>
      <c r="AJ291" s="55"/>
      <c r="AK291" s="55"/>
      <c r="AL291" s="55"/>
      <c r="AM291" s="55"/>
      <c r="AN291" s="55"/>
      <c r="AO291" s="55"/>
      <c r="AP291" s="55"/>
      <c r="AQ291" s="55"/>
      <c r="AR291" s="55"/>
      <c r="AS291" s="55"/>
      <c r="AT291" s="54">
        <f t="shared" si="12"/>
        <v>0</v>
      </c>
      <c r="AU291" s="54"/>
      <c r="AV291" s="54"/>
      <c r="AW291" s="54"/>
      <c r="AX291" s="54"/>
      <c r="AY291" s="54">
        <f>MATCH(AT291,標準報酬等級表!$F$8:$F$57,1)</f>
        <v>1</v>
      </c>
      <c r="AZ291" s="54"/>
      <c r="BA291" s="54"/>
      <c r="BB291" s="54">
        <f>LOOKUP(AY291,標準報酬等級表!$A$8:$A$57,標準報酬等級表!$D$8:$D$57)</f>
        <v>58</v>
      </c>
      <c r="BC291" s="54"/>
      <c r="BD291" s="54"/>
      <c r="BE291" s="54">
        <f t="shared" si="13"/>
        <v>1</v>
      </c>
      <c r="BF291" s="54"/>
      <c r="BG291" s="54"/>
      <c r="BH291" s="54">
        <f>LOOKUP(BE291,標準報酬等級表!$B$11:$B$42,標準報酬等級表!$D$11:$D$42)</f>
        <v>88</v>
      </c>
      <c r="BI291" s="54"/>
      <c r="BJ291" s="54"/>
      <c r="BK291" s="54">
        <f t="shared" si="14"/>
        <v>1</v>
      </c>
      <c r="BL291" s="54"/>
      <c r="BM291" s="54"/>
      <c r="BN291" s="54"/>
      <c r="BO291" s="54">
        <f>LOOKUP(BK291,標準報酬等級表!$B$11:$B$42,標準報酬等級表!$D$11:$D$42)</f>
        <v>88</v>
      </c>
      <c r="BP291" s="54"/>
      <c r="BQ291" s="54"/>
      <c r="BR291" s="54"/>
      <c r="BS291" s="49"/>
      <c r="BT291" s="49"/>
      <c r="BU291" s="49"/>
      <c r="BV291" s="49"/>
      <c r="BW291" s="49"/>
      <c r="BX291" s="49"/>
      <c r="BY291" s="49"/>
      <c r="BZ291" s="49"/>
      <c r="CA291" s="49"/>
      <c r="CB291" s="49"/>
      <c r="CC291" s="55"/>
      <c r="CD291" s="55"/>
      <c r="CE291" s="55"/>
      <c r="CF291" s="55"/>
      <c r="CG291" s="55"/>
      <c r="CH291" s="55"/>
    </row>
    <row r="292" spans="2:86" ht="21.75" customHeight="1" x14ac:dyDescent="0.15">
      <c r="B292" s="55"/>
      <c r="C292" s="55"/>
      <c r="D292" s="55"/>
      <c r="E292" s="55"/>
      <c r="F292" s="55"/>
      <c r="G292" s="55"/>
      <c r="H292" s="55"/>
      <c r="I292" s="55"/>
      <c r="J292" s="55"/>
      <c r="K292" s="55"/>
      <c r="L292" s="55"/>
      <c r="M292" s="55"/>
      <c r="N292" s="55"/>
      <c r="O292" s="55"/>
      <c r="P292" s="55"/>
      <c r="Q292" s="55"/>
      <c r="R292" s="55"/>
      <c r="S292" s="55"/>
      <c r="T292" s="55"/>
      <c r="U292" s="49"/>
      <c r="V292" s="49"/>
      <c r="W292" s="49"/>
      <c r="X292" s="49"/>
      <c r="Y292" s="49"/>
      <c r="Z292" s="49"/>
      <c r="AA292" s="49"/>
      <c r="AB292" s="49"/>
      <c r="AC292" s="49"/>
      <c r="AD292" s="49"/>
      <c r="AE292" s="49"/>
      <c r="AF292" s="49"/>
      <c r="AG292" s="55"/>
      <c r="AH292" s="55"/>
      <c r="AI292" s="55"/>
      <c r="AJ292" s="55"/>
      <c r="AK292" s="55"/>
      <c r="AL292" s="55"/>
      <c r="AM292" s="55"/>
      <c r="AN292" s="55"/>
      <c r="AO292" s="55"/>
      <c r="AP292" s="55"/>
      <c r="AQ292" s="55"/>
      <c r="AR292" s="55"/>
      <c r="AS292" s="55"/>
      <c r="AT292" s="54">
        <f t="shared" si="12"/>
        <v>0</v>
      </c>
      <c r="AU292" s="54"/>
      <c r="AV292" s="54"/>
      <c r="AW292" s="54"/>
      <c r="AX292" s="54"/>
      <c r="AY292" s="54">
        <f>MATCH(AT292,標準報酬等級表!$F$8:$F$57,1)</f>
        <v>1</v>
      </c>
      <c r="AZ292" s="54"/>
      <c r="BA292" s="54"/>
      <c r="BB292" s="54">
        <f>LOOKUP(AY292,標準報酬等級表!$A$8:$A$57,標準報酬等級表!$D$8:$D$57)</f>
        <v>58</v>
      </c>
      <c r="BC292" s="54"/>
      <c r="BD292" s="54"/>
      <c r="BE292" s="54">
        <f t="shared" si="13"/>
        <v>1</v>
      </c>
      <c r="BF292" s="54"/>
      <c r="BG292" s="54"/>
      <c r="BH292" s="54">
        <f>LOOKUP(BE292,標準報酬等級表!$B$11:$B$42,標準報酬等級表!$D$11:$D$42)</f>
        <v>88</v>
      </c>
      <c r="BI292" s="54"/>
      <c r="BJ292" s="54"/>
      <c r="BK292" s="54">
        <f t="shared" si="14"/>
        <v>1</v>
      </c>
      <c r="BL292" s="54"/>
      <c r="BM292" s="54"/>
      <c r="BN292" s="54"/>
      <c r="BO292" s="54">
        <f>LOOKUP(BK292,標準報酬等級表!$B$11:$B$42,標準報酬等級表!$D$11:$D$42)</f>
        <v>88</v>
      </c>
      <c r="BP292" s="54"/>
      <c r="BQ292" s="54"/>
      <c r="BR292" s="54"/>
      <c r="BS292" s="49"/>
      <c r="BT292" s="49"/>
      <c r="BU292" s="49"/>
      <c r="BV292" s="49"/>
      <c r="BW292" s="49"/>
      <c r="BX292" s="49"/>
      <c r="BY292" s="49"/>
      <c r="BZ292" s="49"/>
      <c r="CA292" s="49"/>
      <c r="CB292" s="49"/>
      <c r="CC292" s="55"/>
      <c r="CD292" s="55"/>
      <c r="CE292" s="55"/>
      <c r="CF292" s="55"/>
      <c r="CG292" s="55"/>
      <c r="CH292" s="55"/>
    </row>
    <row r="293" spans="2:86" ht="21.75" customHeight="1" x14ac:dyDescent="0.15">
      <c r="B293" s="55"/>
      <c r="C293" s="55"/>
      <c r="D293" s="55"/>
      <c r="E293" s="55"/>
      <c r="F293" s="55"/>
      <c r="G293" s="55"/>
      <c r="H293" s="55"/>
      <c r="I293" s="55"/>
      <c r="J293" s="55"/>
      <c r="K293" s="55"/>
      <c r="L293" s="55"/>
      <c r="M293" s="55"/>
      <c r="N293" s="55"/>
      <c r="O293" s="55"/>
      <c r="P293" s="55"/>
      <c r="Q293" s="55"/>
      <c r="R293" s="55"/>
      <c r="S293" s="55"/>
      <c r="T293" s="55"/>
      <c r="U293" s="49"/>
      <c r="V293" s="49"/>
      <c r="W293" s="49"/>
      <c r="X293" s="49"/>
      <c r="Y293" s="49"/>
      <c r="Z293" s="49"/>
      <c r="AA293" s="49"/>
      <c r="AB293" s="49"/>
      <c r="AC293" s="49"/>
      <c r="AD293" s="49"/>
      <c r="AE293" s="49"/>
      <c r="AF293" s="49"/>
      <c r="AG293" s="55"/>
      <c r="AH293" s="55"/>
      <c r="AI293" s="55"/>
      <c r="AJ293" s="55"/>
      <c r="AK293" s="55"/>
      <c r="AL293" s="55"/>
      <c r="AM293" s="55"/>
      <c r="AN293" s="55"/>
      <c r="AO293" s="55"/>
      <c r="AP293" s="55"/>
      <c r="AQ293" s="55"/>
      <c r="AR293" s="55"/>
      <c r="AS293" s="55"/>
      <c r="AT293" s="54">
        <f t="shared" si="12"/>
        <v>0</v>
      </c>
      <c r="AU293" s="54"/>
      <c r="AV293" s="54"/>
      <c r="AW293" s="54"/>
      <c r="AX293" s="54"/>
      <c r="AY293" s="54">
        <f>MATCH(AT293,標準報酬等級表!$F$8:$F$57,1)</f>
        <v>1</v>
      </c>
      <c r="AZ293" s="54"/>
      <c r="BA293" s="54"/>
      <c r="BB293" s="54">
        <f>LOOKUP(AY293,標準報酬等級表!$A$8:$A$57,標準報酬等級表!$D$8:$D$57)</f>
        <v>58</v>
      </c>
      <c r="BC293" s="54"/>
      <c r="BD293" s="54"/>
      <c r="BE293" s="54">
        <f t="shared" si="13"/>
        <v>1</v>
      </c>
      <c r="BF293" s="54"/>
      <c r="BG293" s="54"/>
      <c r="BH293" s="54">
        <f>LOOKUP(BE293,標準報酬等級表!$B$11:$B$42,標準報酬等級表!$D$11:$D$42)</f>
        <v>88</v>
      </c>
      <c r="BI293" s="54"/>
      <c r="BJ293" s="54"/>
      <c r="BK293" s="54">
        <f t="shared" si="14"/>
        <v>1</v>
      </c>
      <c r="BL293" s="54"/>
      <c r="BM293" s="54"/>
      <c r="BN293" s="54"/>
      <c r="BO293" s="54">
        <f>LOOKUP(BK293,標準報酬等級表!$B$11:$B$42,標準報酬等級表!$D$11:$D$42)</f>
        <v>88</v>
      </c>
      <c r="BP293" s="54"/>
      <c r="BQ293" s="54"/>
      <c r="BR293" s="54"/>
      <c r="BS293" s="49"/>
      <c r="BT293" s="49"/>
      <c r="BU293" s="49"/>
      <c r="BV293" s="49"/>
      <c r="BW293" s="49"/>
      <c r="BX293" s="49"/>
      <c r="BY293" s="49"/>
      <c r="BZ293" s="49"/>
      <c r="CA293" s="49"/>
      <c r="CB293" s="49"/>
      <c r="CC293" s="55"/>
      <c r="CD293" s="55"/>
      <c r="CE293" s="55"/>
      <c r="CF293" s="55"/>
      <c r="CG293" s="55"/>
      <c r="CH293" s="55"/>
    </row>
    <row r="294" spans="2:86" ht="21.75" customHeight="1" x14ac:dyDescent="0.15">
      <c r="B294" s="55"/>
      <c r="C294" s="55"/>
      <c r="D294" s="55"/>
      <c r="E294" s="55"/>
      <c r="F294" s="55"/>
      <c r="G294" s="55"/>
      <c r="H294" s="55"/>
      <c r="I294" s="55"/>
      <c r="J294" s="55"/>
      <c r="K294" s="55"/>
      <c r="L294" s="55"/>
      <c r="M294" s="55"/>
      <c r="N294" s="55"/>
      <c r="O294" s="55"/>
      <c r="P294" s="55"/>
      <c r="Q294" s="55"/>
      <c r="R294" s="55"/>
      <c r="S294" s="55"/>
      <c r="T294" s="55"/>
      <c r="U294" s="49"/>
      <c r="V294" s="49"/>
      <c r="W294" s="49"/>
      <c r="X294" s="49"/>
      <c r="Y294" s="49"/>
      <c r="Z294" s="49"/>
      <c r="AA294" s="49"/>
      <c r="AB294" s="49"/>
      <c r="AC294" s="49"/>
      <c r="AD294" s="49"/>
      <c r="AE294" s="49"/>
      <c r="AF294" s="49"/>
      <c r="AG294" s="55"/>
      <c r="AH294" s="55"/>
      <c r="AI294" s="55"/>
      <c r="AJ294" s="55"/>
      <c r="AK294" s="55"/>
      <c r="AL294" s="55"/>
      <c r="AM294" s="55"/>
      <c r="AN294" s="55"/>
      <c r="AO294" s="55"/>
      <c r="AP294" s="55"/>
      <c r="AQ294" s="55"/>
      <c r="AR294" s="55"/>
      <c r="AS294" s="55"/>
      <c r="AT294" s="54">
        <f t="shared" si="12"/>
        <v>0</v>
      </c>
      <c r="AU294" s="54"/>
      <c r="AV294" s="54"/>
      <c r="AW294" s="54"/>
      <c r="AX294" s="54"/>
      <c r="AY294" s="54">
        <f>MATCH(AT294,標準報酬等級表!$F$8:$F$57,1)</f>
        <v>1</v>
      </c>
      <c r="AZ294" s="54"/>
      <c r="BA294" s="54"/>
      <c r="BB294" s="54">
        <f>LOOKUP(AY294,標準報酬等級表!$A$8:$A$57,標準報酬等級表!$D$8:$D$57)</f>
        <v>58</v>
      </c>
      <c r="BC294" s="54"/>
      <c r="BD294" s="54"/>
      <c r="BE294" s="54">
        <f t="shared" si="13"/>
        <v>1</v>
      </c>
      <c r="BF294" s="54"/>
      <c r="BG294" s="54"/>
      <c r="BH294" s="54">
        <f>LOOKUP(BE294,標準報酬等級表!$B$11:$B$42,標準報酬等級表!$D$11:$D$42)</f>
        <v>88</v>
      </c>
      <c r="BI294" s="54"/>
      <c r="BJ294" s="54"/>
      <c r="BK294" s="54">
        <f t="shared" si="14"/>
        <v>1</v>
      </c>
      <c r="BL294" s="54"/>
      <c r="BM294" s="54"/>
      <c r="BN294" s="54"/>
      <c r="BO294" s="54">
        <f>LOOKUP(BK294,標準報酬等級表!$B$11:$B$42,標準報酬等級表!$D$11:$D$42)</f>
        <v>88</v>
      </c>
      <c r="BP294" s="54"/>
      <c r="BQ294" s="54"/>
      <c r="BR294" s="54"/>
      <c r="BS294" s="49"/>
      <c r="BT294" s="49"/>
      <c r="BU294" s="49"/>
      <c r="BV294" s="49"/>
      <c r="BW294" s="49"/>
      <c r="BX294" s="49"/>
      <c r="BY294" s="49"/>
      <c r="BZ294" s="49"/>
      <c r="CA294" s="49"/>
      <c r="CB294" s="49"/>
      <c r="CC294" s="55"/>
      <c r="CD294" s="55"/>
      <c r="CE294" s="55"/>
      <c r="CF294" s="55"/>
      <c r="CG294" s="55"/>
      <c r="CH294" s="55"/>
    </row>
    <row r="295" spans="2:86" ht="21.75" customHeight="1" x14ac:dyDescent="0.15">
      <c r="B295" s="55"/>
      <c r="C295" s="55"/>
      <c r="D295" s="55"/>
      <c r="E295" s="55"/>
      <c r="F295" s="55"/>
      <c r="G295" s="55"/>
      <c r="H295" s="55"/>
      <c r="I295" s="55"/>
      <c r="J295" s="55"/>
      <c r="K295" s="55"/>
      <c r="L295" s="55"/>
      <c r="M295" s="55"/>
      <c r="N295" s="55"/>
      <c r="O295" s="55"/>
      <c r="P295" s="55"/>
      <c r="Q295" s="55"/>
      <c r="R295" s="55"/>
      <c r="S295" s="55"/>
      <c r="T295" s="55"/>
      <c r="U295" s="49"/>
      <c r="V295" s="49"/>
      <c r="W295" s="49"/>
      <c r="X295" s="49"/>
      <c r="Y295" s="49"/>
      <c r="Z295" s="49"/>
      <c r="AA295" s="49"/>
      <c r="AB295" s="49"/>
      <c r="AC295" s="49"/>
      <c r="AD295" s="49"/>
      <c r="AE295" s="49"/>
      <c r="AF295" s="49"/>
      <c r="AG295" s="55"/>
      <c r="AH295" s="55"/>
      <c r="AI295" s="55"/>
      <c r="AJ295" s="55"/>
      <c r="AK295" s="55"/>
      <c r="AL295" s="55"/>
      <c r="AM295" s="55"/>
      <c r="AN295" s="55"/>
      <c r="AO295" s="55"/>
      <c r="AP295" s="55"/>
      <c r="AQ295" s="55"/>
      <c r="AR295" s="55"/>
      <c r="AS295" s="55"/>
      <c r="AT295" s="54">
        <f t="shared" si="12"/>
        <v>0</v>
      </c>
      <c r="AU295" s="54"/>
      <c r="AV295" s="54"/>
      <c r="AW295" s="54"/>
      <c r="AX295" s="54"/>
      <c r="AY295" s="54">
        <f>MATCH(AT295,標準報酬等級表!$F$8:$F$57,1)</f>
        <v>1</v>
      </c>
      <c r="AZ295" s="54"/>
      <c r="BA295" s="54"/>
      <c r="BB295" s="54">
        <f>LOOKUP(AY295,標準報酬等級表!$A$8:$A$57,標準報酬等級表!$D$8:$D$57)</f>
        <v>58</v>
      </c>
      <c r="BC295" s="54"/>
      <c r="BD295" s="54"/>
      <c r="BE295" s="54">
        <f t="shared" si="13"/>
        <v>1</v>
      </c>
      <c r="BF295" s="54"/>
      <c r="BG295" s="54"/>
      <c r="BH295" s="54">
        <f>LOOKUP(BE295,標準報酬等級表!$B$11:$B$42,標準報酬等級表!$D$11:$D$42)</f>
        <v>88</v>
      </c>
      <c r="BI295" s="54"/>
      <c r="BJ295" s="54"/>
      <c r="BK295" s="54">
        <f t="shared" si="14"/>
        <v>1</v>
      </c>
      <c r="BL295" s="54"/>
      <c r="BM295" s="54"/>
      <c r="BN295" s="54"/>
      <c r="BO295" s="54">
        <f>LOOKUP(BK295,標準報酬等級表!$B$11:$B$42,標準報酬等級表!$D$11:$D$42)</f>
        <v>88</v>
      </c>
      <c r="BP295" s="54"/>
      <c r="BQ295" s="54"/>
      <c r="BR295" s="54"/>
      <c r="BS295" s="49"/>
      <c r="BT295" s="49"/>
      <c r="BU295" s="49"/>
      <c r="BV295" s="49"/>
      <c r="BW295" s="49"/>
      <c r="BX295" s="49"/>
      <c r="BY295" s="49"/>
      <c r="BZ295" s="49"/>
      <c r="CA295" s="49"/>
      <c r="CB295" s="49"/>
      <c r="CC295" s="55"/>
      <c r="CD295" s="55"/>
      <c r="CE295" s="55"/>
      <c r="CF295" s="55"/>
      <c r="CG295" s="55"/>
      <c r="CH295" s="55"/>
    </row>
    <row r="296" spans="2:86" ht="21.75" customHeight="1" x14ac:dyDescent="0.15">
      <c r="B296" s="55"/>
      <c r="C296" s="55"/>
      <c r="D296" s="55"/>
      <c r="E296" s="55"/>
      <c r="F296" s="55"/>
      <c r="G296" s="55"/>
      <c r="H296" s="55"/>
      <c r="I296" s="55"/>
      <c r="J296" s="55"/>
      <c r="K296" s="55"/>
      <c r="L296" s="55"/>
      <c r="M296" s="55"/>
      <c r="N296" s="55"/>
      <c r="O296" s="55"/>
      <c r="P296" s="55"/>
      <c r="Q296" s="55"/>
      <c r="R296" s="55"/>
      <c r="S296" s="55"/>
      <c r="T296" s="55"/>
      <c r="U296" s="49"/>
      <c r="V296" s="49"/>
      <c r="W296" s="49"/>
      <c r="X296" s="49"/>
      <c r="Y296" s="49"/>
      <c r="Z296" s="49"/>
      <c r="AA296" s="49"/>
      <c r="AB296" s="49"/>
      <c r="AC296" s="49"/>
      <c r="AD296" s="49"/>
      <c r="AE296" s="49"/>
      <c r="AF296" s="49"/>
      <c r="AG296" s="55"/>
      <c r="AH296" s="55"/>
      <c r="AI296" s="55"/>
      <c r="AJ296" s="55"/>
      <c r="AK296" s="55"/>
      <c r="AL296" s="55"/>
      <c r="AM296" s="55"/>
      <c r="AN296" s="55"/>
      <c r="AO296" s="55"/>
      <c r="AP296" s="55"/>
      <c r="AQ296" s="55"/>
      <c r="AR296" s="55"/>
      <c r="AS296" s="55"/>
      <c r="AT296" s="54">
        <f t="shared" si="12"/>
        <v>0</v>
      </c>
      <c r="AU296" s="54"/>
      <c r="AV296" s="54"/>
      <c r="AW296" s="54"/>
      <c r="AX296" s="54"/>
      <c r="AY296" s="54">
        <f>MATCH(AT296,標準報酬等級表!$F$8:$F$57,1)</f>
        <v>1</v>
      </c>
      <c r="AZ296" s="54"/>
      <c r="BA296" s="54"/>
      <c r="BB296" s="54">
        <f>LOOKUP(AY296,標準報酬等級表!$A$8:$A$57,標準報酬等級表!$D$8:$D$57)</f>
        <v>58</v>
      </c>
      <c r="BC296" s="54"/>
      <c r="BD296" s="54"/>
      <c r="BE296" s="54">
        <f t="shared" si="13"/>
        <v>1</v>
      </c>
      <c r="BF296" s="54"/>
      <c r="BG296" s="54"/>
      <c r="BH296" s="54">
        <f>LOOKUP(BE296,標準報酬等級表!$B$11:$B$42,標準報酬等級表!$D$11:$D$42)</f>
        <v>88</v>
      </c>
      <c r="BI296" s="54"/>
      <c r="BJ296" s="54"/>
      <c r="BK296" s="54">
        <f t="shared" si="14"/>
        <v>1</v>
      </c>
      <c r="BL296" s="54"/>
      <c r="BM296" s="54"/>
      <c r="BN296" s="54"/>
      <c r="BO296" s="54">
        <f>LOOKUP(BK296,標準報酬等級表!$B$11:$B$42,標準報酬等級表!$D$11:$D$42)</f>
        <v>88</v>
      </c>
      <c r="BP296" s="54"/>
      <c r="BQ296" s="54"/>
      <c r="BR296" s="54"/>
      <c r="BS296" s="49"/>
      <c r="BT296" s="49"/>
      <c r="BU296" s="49"/>
      <c r="BV296" s="49"/>
      <c r="BW296" s="49"/>
      <c r="BX296" s="49"/>
      <c r="BY296" s="49"/>
      <c r="BZ296" s="49"/>
      <c r="CA296" s="49"/>
      <c r="CB296" s="49"/>
      <c r="CC296" s="55"/>
      <c r="CD296" s="55"/>
      <c r="CE296" s="55"/>
      <c r="CF296" s="55"/>
      <c r="CG296" s="55"/>
      <c r="CH296" s="55"/>
    </row>
    <row r="297" spans="2:86" ht="21.75" customHeight="1" x14ac:dyDescent="0.15">
      <c r="B297" s="55"/>
      <c r="C297" s="55"/>
      <c r="D297" s="55"/>
      <c r="E297" s="55"/>
      <c r="F297" s="55"/>
      <c r="G297" s="55"/>
      <c r="H297" s="55"/>
      <c r="I297" s="55"/>
      <c r="J297" s="55"/>
      <c r="K297" s="55"/>
      <c r="L297" s="55"/>
      <c r="M297" s="55"/>
      <c r="N297" s="55"/>
      <c r="O297" s="55"/>
      <c r="P297" s="55"/>
      <c r="Q297" s="55"/>
      <c r="R297" s="55"/>
      <c r="S297" s="55"/>
      <c r="T297" s="55"/>
      <c r="U297" s="49"/>
      <c r="V297" s="49"/>
      <c r="W297" s="49"/>
      <c r="X297" s="49"/>
      <c r="Y297" s="49"/>
      <c r="Z297" s="49"/>
      <c r="AA297" s="49"/>
      <c r="AB297" s="49"/>
      <c r="AC297" s="49"/>
      <c r="AD297" s="49"/>
      <c r="AE297" s="49"/>
      <c r="AF297" s="49"/>
      <c r="AG297" s="55"/>
      <c r="AH297" s="55"/>
      <c r="AI297" s="55"/>
      <c r="AJ297" s="55"/>
      <c r="AK297" s="55"/>
      <c r="AL297" s="55"/>
      <c r="AM297" s="55"/>
      <c r="AN297" s="55"/>
      <c r="AO297" s="55"/>
      <c r="AP297" s="55"/>
      <c r="AQ297" s="55"/>
      <c r="AR297" s="55"/>
      <c r="AS297" s="55"/>
      <c r="AT297" s="54">
        <f t="shared" si="12"/>
        <v>0</v>
      </c>
      <c r="AU297" s="54"/>
      <c r="AV297" s="54"/>
      <c r="AW297" s="54"/>
      <c r="AX297" s="54"/>
      <c r="AY297" s="54">
        <f>MATCH(AT297,標準報酬等級表!$F$8:$F$57,1)</f>
        <v>1</v>
      </c>
      <c r="AZ297" s="54"/>
      <c r="BA297" s="54"/>
      <c r="BB297" s="54">
        <f>LOOKUP(AY297,標準報酬等級表!$A$8:$A$57,標準報酬等級表!$D$8:$D$57)</f>
        <v>58</v>
      </c>
      <c r="BC297" s="54"/>
      <c r="BD297" s="54"/>
      <c r="BE297" s="54">
        <f t="shared" si="13"/>
        <v>1</v>
      </c>
      <c r="BF297" s="54"/>
      <c r="BG297" s="54"/>
      <c r="BH297" s="54">
        <f>LOOKUP(BE297,標準報酬等級表!$B$11:$B$42,標準報酬等級表!$D$11:$D$42)</f>
        <v>88</v>
      </c>
      <c r="BI297" s="54"/>
      <c r="BJ297" s="54"/>
      <c r="BK297" s="54">
        <f t="shared" si="14"/>
        <v>1</v>
      </c>
      <c r="BL297" s="54"/>
      <c r="BM297" s="54"/>
      <c r="BN297" s="54"/>
      <c r="BO297" s="54">
        <f>LOOKUP(BK297,標準報酬等級表!$B$11:$B$42,標準報酬等級表!$D$11:$D$42)</f>
        <v>88</v>
      </c>
      <c r="BP297" s="54"/>
      <c r="BQ297" s="54"/>
      <c r="BR297" s="54"/>
      <c r="BS297" s="49"/>
      <c r="BT297" s="49"/>
      <c r="BU297" s="49"/>
      <c r="BV297" s="49"/>
      <c r="BW297" s="49"/>
      <c r="BX297" s="49"/>
      <c r="BY297" s="49"/>
      <c r="BZ297" s="49"/>
      <c r="CA297" s="49"/>
      <c r="CB297" s="49"/>
      <c r="CC297" s="55"/>
      <c r="CD297" s="55"/>
      <c r="CE297" s="55"/>
      <c r="CF297" s="55"/>
      <c r="CG297" s="55"/>
      <c r="CH297" s="55"/>
    </row>
    <row r="298" spans="2:86" ht="21.75" customHeight="1" x14ac:dyDescent="0.15">
      <c r="B298" s="55"/>
      <c r="C298" s="55"/>
      <c r="D298" s="55"/>
      <c r="E298" s="55"/>
      <c r="F298" s="55"/>
      <c r="G298" s="55"/>
      <c r="H298" s="55"/>
      <c r="I298" s="55"/>
      <c r="J298" s="55"/>
      <c r="K298" s="55"/>
      <c r="L298" s="55"/>
      <c r="M298" s="55"/>
      <c r="N298" s="55"/>
      <c r="O298" s="55"/>
      <c r="P298" s="55"/>
      <c r="Q298" s="55"/>
      <c r="R298" s="55"/>
      <c r="S298" s="55"/>
      <c r="T298" s="55"/>
      <c r="U298" s="49"/>
      <c r="V298" s="49"/>
      <c r="W298" s="49"/>
      <c r="X298" s="49"/>
      <c r="Y298" s="49"/>
      <c r="Z298" s="49"/>
      <c r="AA298" s="49"/>
      <c r="AB298" s="49"/>
      <c r="AC298" s="49"/>
      <c r="AD298" s="49"/>
      <c r="AE298" s="49"/>
      <c r="AF298" s="49"/>
      <c r="AG298" s="55"/>
      <c r="AH298" s="55"/>
      <c r="AI298" s="55"/>
      <c r="AJ298" s="55"/>
      <c r="AK298" s="55"/>
      <c r="AL298" s="55"/>
      <c r="AM298" s="55"/>
      <c r="AN298" s="55"/>
      <c r="AO298" s="55"/>
      <c r="AP298" s="55"/>
      <c r="AQ298" s="55"/>
      <c r="AR298" s="55"/>
      <c r="AS298" s="55"/>
      <c r="AT298" s="54">
        <f t="shared" si="12"/>
        <v>0</v>
      </c>
      <c r="AU298" s="54"/>
      <c r="AV298" s="54"/>
      <c r="AW298" s="54"/>
      <c r="AX298" s="54"/>
      <c r="AY298" s="54">
        <f>MATCH(AT298,標準報酬等級表!$F$8:$F$57,1)</f>
        <v>1</v>
      </c>
      <c r="AZ298" s="54"/>
      <c r="BA298" s="54"/>
      <c r="BB298" s="54">
        <f>LOOKUP(AY298,標準報酬等級表!$A$8:$A$57,標準報酬等級表!$D$8:$D$57)</f>
        <v>58</v>
      </c>
      <c r="BC298" s="54"/>
      <c r="BD298" s="54"/>
      <c r="BE298" s="54">
        <f t="shared" si="13"/>
        <v>1</v>
      </c>
      <c r="BF298" s="54"/>
      <c r="BG298" s="54"/>
      <c r="BH298" s="54">
        <f>LOOKUP(BE298,標準報酬等級表!$B$11:$B$42,標準報酬等級表!$D$11:$D$42)</f>
        <v>88</v>
      </c>
      <c r="BI298" s="54"/>
      <c r="BJ298" s="54"/>
      <c r="BK298" s="54">
        <f t="shared" si="14"/>
        <v>1</v>
      </c>
      <c r="BL298" s="54"/>
      <c r="BM298" s="54"/>
      <c r="BN298" s="54"/>
      <c r="BO298" s="54">
        <f>LOOKUP(BK298,標準報酬等級表!$B$11:$B$42,標準報酬等級表!$D$11:$D$42)</f>
        <v>88</v>
      </c>
      <c r="BP298" s="54"/>
      <c r="BQ298" s="54"/>
      <c r="BR298" s="54"/>
      <c r="BS298" s="49"/>
      <c r="BT298" s="49"/>
      <c r="BU298" s="49"/>
      <c r="BV298" s="49"/>
      <c r="BW298" s="49"/>
      <c r="BX298" s="49"/>
      <c r="BY298" s="49"/>
      <c r="BZ298" s="49"/>
      <c r="CA298" s="49"/>
      <c r="CB298" s="49"/>
      <c r="CC298" s="55"/>
      <c r="CD298" s="55"/>
      <c r="CE298" s="55"/>
      <c r="CF298" s="55"/>
      <c r="CG298" s="55"/>
      <c r="CH298" s="55"/>
    </row>
    <row r="299" spans="2:86" ht="21.75" customHeight="1" x14ac:dyDescent="0.15">
      <c r="B299" s="55"/>
      <c r="C299" s="55"/>
      <c r="D299" s="55"/>
      <c r="E299" s="55"/>
      <c r="F299" s="55"/>
      <c r="G299" s="55"/>
      <c r="H299" s="55"/>
      <c r="I299" s="55"/>
      <c r="J299" s="55"/>
      <c r="K299" s="55"/>
      <c r="L299" s="55"/>
      <c r="M299" s="55"/>
      <c r="N299" s="55"/>
      <c r="O299" s="55"/>
      <c r="P299" s="55"/>
      <c r="Q299" s="55"/>
      <c r="R299" s="55"/>
      <c r="S299" s="55"/>
      <c r="T299" s="55"/>
      <c r="U299" s="49"/>
      <c r="V299" s="49"/>
      <c r="W299" s="49"/>
      <c r="X299" s="49"/>
      <c r="Y299" s="49"/>
      <c r="Z299" s="49"/>
      <c r="AA299" s="49"/>
      <c r="AB299" s="49"/>
      <c r="AC299" s="49"/>
      <c r="AD299" s="49"/>
      <c r="AE299" s="49"/>
      <c r="AF299" s="49"/>
      <c r="AG299" s="55"/>
      <c r="AH299" s="55"/>
      <c r="AI299" s="55"/>
      <c r="AJ299" s="55"/>
      <c r="AK299" s="55"/>
      <c r="AL299" s="55"/>
      <c r="AM299" s="55"/>
      <c r="AN299" s="55"/>
      <c r="AO299" s="55"/>
      <c r="AP299" s="55"/>
      <c r="AQ299" s="55"/>
      <c r="AR299" s="55"/>
      <c r="AS299" s="55"/>
      <c r="AT299" s="54">
        <f t="shared" si="12"/>
        <v>0</v>
      </c>
      <c r="AU299" s="54"/>
      <c r="AV299" s="54"/>
      <c r="AW299" s="54"/>
      <c r="AX299" s="54"/>
      <c r="AY299" s="54">
        <f>MATCH(AT299,標準報酬等級表!$F$8:$F$57,1)</f>
        <v>1</v>
      </c>
      <c r="AZ299" s="54"/>
      <c r="BA299" s="54"/>
      <c r="BB299" s="54">
        <f>LOOKUP(AY299,標準報酬等級表!$A$8:$A$57,標準報酬等級表!$D$8:$D$57)</f>
        <v>58</v>
      </c>
      <c r="BC299" s="54"/>
      <c r="BD299" s="54"/>
      <c r="BE299" s="54">
        <f t="shared" si="13"/>
        <v>1</v>
      </c>
      <c r="BF299" s="54"/>
      <c r="BG299" s="54"/>
      <c r="BH299" s="54">
        <f>LOOKUP(BE299,標準報酬等級表!$B$11:$B$42,標準報酬等級表!$D$11:$D$42)</f>
        <v>88</v>
      </c>
      <c r="BI299" s="54"/>
      <c r="BJ299" s="54"/>
      <c r="BK299" s="54">
        <f t="shared" si="14"/>
        <v>1</v>
      </c>
      <c r="BL299" s="54"/>
      <c r="BM299" s="54"/>
      <c r="BN299" s="54"/>
      <c r="BO299" s="54">
        <f>LOOKUP(BK299,標準報酬等級表!$B$11:$B$42,標準報酬等級表!$D$11:$D$42)</f>
        <v>88</v>
      </c>
      <c r="BP299" s="54"/>
      <c r="BQ299" s="54"/>
      <c r="BR299" s="54"/>
      <c r="BS299" s="49"/>
      <c r="BT299" s="49"/>
      <c r="BU299" s="49"/>
      <c r="BV299" s="49"/>
      <c r="BW299" s="49"/>
      <c r="BX299" s="49"/>
      <c r="BY299" s="49"/>
      <c r="BZ299" s="49"/>
      <c r="CA299" s="49"/>
      <c r="CB299" s="49"/>
      <c r="CC299" s="55"/>
      <c r="CD299" s="55"/>
      <c r="CE299" s="55"/>
      <c r="CF299" s="55"/>
      <c r="CG299" s="55"/>
      <c r="CH299" s="55"/>
    </row>
    <row r="300" spans="2:86" ht="21.75" customHeight="1" x14ac:dyDescent="0.15">
      <c r="B300" s="55"/>
      <c r="C300" s="55"/>
      <c r="D300" s="55"/>
      <c r="E300" s="55"/>
      <c r="F300" s="55"/>
      <c r="G300" s="55"/>
      <c r="H300" s="55"/>
      <c r="I300" s="55"/>
      <c r="J300" s="55"/>
      <c r="K300" s="55"/>
      <c r="L300" s="55"/>
      <c r="M300" s="55"/>
      <c r="N300" s="55"/>
      <c r="O300" s="55"/>
      <c r="P300" s="55"/>
      <c r="Q300" s="55"/>
      <c r="R300" s="55"/>
      <c r="S300" s="55"/>
      <c r="T300" s="55"/>
      <c r="U300" s="49"/>
      <c r="V300" s="49"/>
      <c r="W300" s="49"/>
      <c r="X300" s="49"/>
      <c r="Y300" s="49"/>
      <c r="Z300" s="49"/>
      <c r="AA300" s="49"/>
      <c r="AB300" s="49"/>
      <c r="AC300" s="49"/>
      <c r="AD300" s="49"/>
      <c r="AE300" s="49"/>
      <c r="AF300" s="49"/>
      <c r="AG300" s="55"/>
      <c r="AH300" s="55"/>
      <c r="AI300" s="55"/>
      <c r="AJ300" s="55"/>
      <c r="AK300" s="55"/>
      <c r="AL300" s="55"/>
      <c r="AM300" s="55"/>
      <c r="AN300" s="55"/>
      <c r="AO300" s="55"/>
      <c r="AP300" s="55"/>
      <c r="AQ300" s="55"/>
      <c r="AR300" s="55"/>
      <c r="AS300" s="55"/>
      <c r="AT300" s="54">
        <f t="shared" si="12"/>
        <v>0</v>
      </c>
      <c r="AU300" s="54"/>
      <c r="AV300" s="54"/>
      <c r="AW300" s="54"/>
      <c r="AX300" s="54"/>
      <c r="AY300" s="54">
        <f>MATCH(AT300,標準報酬等級表!$F$8:$F$57,1)</f>
        <v>1</v>
      </c>
      <c r="AZ300" s="54"/>
      <c r="BA300" s="54"/>
      <c r="BB300" s="54">
        <f>LOOKUP(AY300,標準報酬等級表!$A$8:$A$57,標準報酬等級表!$D$8:$D$57)</f>
        <v>58</v>
      </c>
      <c r="BC300" s="54"/>
      <c r="BD300" s="54"/>
      <c r="BE300" s="54">
        <f t="shared" si="13"/>
        <v>1</v>
      </c>
      <c r="BF300" s="54"/>
      <c r="BG300" s="54"/>
      <c r="BH300" s="54">
        <f>LOOKUP(BE300,標準報酬等級表!$B$11:$B$42,標準報酬等級表!$D$11:$D$42)</f>
        <v>88</v>
      </c>
      <c r="BI300" s="54"/>
      <c r="BJ300" s="54"/>
      <c r="BK300" s="54">
        <f t="shared" si="14"/>
        <v>1</v>
      </c>
      <c r="BL300" s="54"/>
      <c r="BM300" s="54"/>
      <c r="BN300" s="54"/>
      <c r="BO300" s="54">
        <f>LOOKUP(BK300,標準報酬等級表!$B$11:$B$42,標準報酬等級表!$D$11:$D$42)</f>
        <v>88</v>
      </c>
      <c r="BP300" s="54"/>
      <c r="BQ300" s="54"/>
      <c r="BR300" s="54"/>
      <c r="BS300" s="49"/>
      <c r="BT300" s="49"/>
      <c r="BU300" s="49"/>
      <c r="BV300" s="49"/>
      <c r="BW300" s="49"/>
      <c r="BX300" s="49"/>
      <c r="BY300" s="49"/>
      <c r="BZ300" s="49"/>
      <c r="CA300" s="49"/>
      <c r="CB300" s="49"/>
      <c r="CC300" s="55"/>
      <c r="CD300" s="55"/>
      <c r="CE300" s="55"/>
      <c r="CF300" s="55"/>
      <c r="CG300" s="55"/>
      <c r="CH300" s="55"/>
    </row>
    <row r="301" spans="2:86" ht="21.75" customHeight="1" x14ac:dyDescent="0.15">
      <c r="B301" s="55"/>
      <c r="C301" s="55"/>
      <c r="D301" s="55"/>
      <c r="E301" s="55"/>
      <c r="F301" s="55"/>
      <c r="G301" s="55"/>
      <c r="H301" s="55"/>
      <c r="I301" s="55"/>
      <c r="J301" s="55"/>
      <c r="K301" s="55"/>
      <c r="L301" s="55"/>
      <c r="M301" s="55"/>
      <c r="N301" s="55"/>
      <c r="O301" s="55"/>
      <c r="P301" s="55"/>
      <c r="Q301" s="55"/>
      <c r="R301" s="55"/>
      <c r="S301" s="55"/>
      <c r="T301" s="55"/>
      <c r="U301" s="49"/>
      <c r="V301" s="49"/>
      <c r="W301" s="49"/>
      <c r="X301" s="49"/>
      <c r="Y301" s="49"/>
      <c r="Z301" s="49"/>
      <c r="AA301" s="49"/>
      <c r="AB301" s="49"/>
      <c r="AC301" s="49"/>
      <c r="AD301" s="49"/>
      <c r="AE301" s="49"/>
      <c r="AF301" s="49"/>
      <c r="AG301" s="55"/>
      <c r="AH301" s="55"/>
      <c r="AI301" s="55"/>
      <c r="AJ301" s="55"/>
      <c r="AK301" s="55"/>
      <c r="AL301" s="55"/>
      <c r="AM301" s="55"/>
      <c r="AN301" s="55"/>
      <c r="AO301" s="55"/>
      <c r="AP301" s="55"/>
      <c r="AQ301" s="55"/>
      <c r="AR301" s="55"/>
      <c r="AS301" s="55"/>
      <c r="AT301" s="54">
        <f t="shared" si="12"/>
        <v>0</v>
      </c>
      <c r="AU301" s="54"/>
      <c r="AV301" s="54"/>
      <c r="AW301" s="54"/>
      <c r="AX301" s="54"/>
      <c r="AY301" s="54">
        <f>MATCH(AT301,標準報酬等級表!$F$8:$F$57,1)</f>
        <v>1</v>
      </c>
      <c r="AZ301" s="54"/>
      <c r="BA301" s="54"/>
      <c r="BB301" s="54">
        <f>LOOKUP(AY301,標準報酬等級表!$A$8:$A$57,標準報酬等級表!$D$8:$D$57)</f>
        <v>58</v>
      </c>
      <c r="BC301" s="54"/>
      <c r="BD301" s="54"/>
      <c r="BE301" s="54">
        <f t="shared" si="13"/>
        <v>1</v>
      </c>
      <c r="BF301" s="54"/>
      <c r="BG301" s="54"/>
      <c r="BH301" s="54">
        <f>LOOKUP(BE301,標準報酬等級表!$B$11:$B$42,標準報酬等級表!$D$11:$D$42)</f>
        <v>88</v>
      </c>
      <c r="BI301" s="54"/>
      <c r="BJ301" s="54"/>
      <c r="BK301" s="54">
        <f t="shared" si="14"/>
        <v>1</v>
      </c>
      <c r="BL301" s="54"/>
      <c r="BM301" s="54"/>
      <c r="BN301" s="54"/>
      <c r="BO301" s="54">
        <f>LOOKUP(BK301,標準報酬等級表!$B$11:$B$42,標準報酬等級表!$D$11:$D$42)</f>
        <v>88</v>
      </c>
      <c r="BP301" s="54"/>
      <c r="BQ301" s="54"/>
      <c r="BR301" s="54"/>
      <c r="BS301" s="49"/>
      <c r="BT301" s="49"/>
      <c r="BU301" s="49"/>
      <c r="BV301" s="49"/>
      <c r="BW301" s="49"/>
      <c r="BX301" s="49"/>
      <c r="BY301" s="49"/>
      <c r="BZ301" s="49"/>
      <c r="CA301" s="49"/>
      <c r="CB301" s="49"/>
      <c r="CC301" s="55"/>
      <c r="CD301" s="55"/>
      <c r="CE301" s="55"/>
      <c r="CF301" s="55"/>
      <c r="CG301" s="55"/>
      <c r="CH301" s="55"/>
    </row>
    <row r="302" spans="2:86" ht="21.75" customHeight="1" x14ac:dyDescent="0.15">
      <c r="B302" s="55"/>
      <c r="C302" s="55"/>
      <c r="D302" s="55"/>
      <c r="E302" s="55"/>
      <c r="F302" s="55"/>
      <c r="G302" s="55"/>
      <c r="H302" s="55"/>
      <c r="I302" s="55"/>
      <c r="J302" s="55"/>
      <c r="K302" s="55"/>
      <c r="L302" s="55"/>
      <c r="M302" s="55"/>
      <c r="N302" s="55"/>
      <c r="O302" s="55"/>
      <c r="P302" s="55"/>
      <c r="Q302" s="55"/>
      <c r="R302" s="55"/>
      <c r="S302" s="55"/>
      <c r="T302" s="55"/>
      <c r="U302" s="49"/>
      <c r="V302" s="49"/>
      <c r="W302" s="49"/>
      <c r="X302" s="49"/>
      <c r="Y302" s="49"/>
      <c r="Z302" s="49"/>
      <c r="AA302" s="49"/>
      <c r="AB302" s="49"/>
      <c r="AC302" s="49"/>
      <c r="AD302" s="49"/>
      <c r="AE302" s="49"/>
      <c r="AF302" s="49"/>
      <c r="AG302" s="55"/>
      <c r="AH302" s="55"/>
      <c r="AI302" s="55"/>
      <c r="AJ302" s="55"/>
      <c r="AK302" s="55"/>
      <c r="AL302" s="55"/>
      <c r="AM302" s="55"/>
      <c r="AN302" s="55"/>
      <c r="AO302" s="55"/>
      <c r="AP302" s="55"/>
      <c r="AQ302" s="55"/>
      <c r="AR302" s="55"/>
      <c r="AS302" s="55"/>
      <c r="AT302" s="54">
        <f t="shared" si="12"/>
        <v>0</v>
      </c>
      <c r="AU302" s="54"/>
      <c r="AV302" s="54"/>
      <c r="AW302" s="54"/>
      <c r="AX302" s="54"/>
      <c r="AY302" s="54">
        <f>MATCH(AT302,標準報酬等級表!$F$8:$F$57,1)</f>
        <v>1</v>
      </c>
      <c r="AZ302" s="54"/>
      <c r="BA302" s="54"/>
      <c r="BB302" s="54">
        <f>LOOKUP(AY302,標準報酬等級表!$A$8:$A$57,標準報酬等級表!$D$8:$D$57)</f>
        <v>58</v>
      </c>
      <c r="BC302" s="54"/>
      <c r="BD302" s="54"/>
      <c r="BE302" s="54">
        <f t="shared" si="13"/>
        <v>1</v>
      </c>
      <c r="BF302" s="54"/>
      <c r="BG302" s="54"/>
      <c r="BH302" s="54">
        <f>LOOKUP(BE302,標準報酬等級表!$B$11:$B$42,標準報酬等級表!$D$11:$D$42)</f>
        <v>88</v>
      </c>
      <c r="BI302" s="54"/>
      <c r="BJ302" s="54"/>
      <c r="BK302" s="54">
        <f t="shared" si="14"/>
        <v>1</v>
      </c>
      <c r="BL302" s="54"/>
      <c r="BM302" s="54"/>
      <c r="BN302" s="54"/>
      <c r="BO302" s="54">
        <f>LOOKUP(BK302,標準報酬等級表!$B$11:$B$42,標準報酬等級表!$D$11:$D$42)</f>
        <v>88</v>
      </c>
      <c r="BP302" s="54"/>
      <c r="BQ302" s="54"/>
      <c r="BR302" s="54"/>
      <c r="BS302" s="49"/>
      <c r="BT302" s="49"/>
      <c r="BU302" s="49"/>
      <c r="BV302" s="49"/>
      <c r="BW302" s="49"/>
      <c r="BX302" s="49"/>
      <c r="BY302" s="49"/>
      <c r="BZ302" s="49"/>
      <c r="CA302" s="49"/>
      <c r="CB302" s="49"/>
      <c r="CC302" s="55"/>
      <c r="CD302" s="55"/>
      <c r="CE302" s="55"/>
      <c r="CF302" s="55"/>
      <c r="CG302" s="55"/>
      <c r="CH302" s="55"/>
    </row>
    <row r="303" spans="2:86" ht="21.75" customHeight="1" x14ac:dyDescent="0.15">
      <c r="B303" s="55"/>
      <c r="C303" s="55"/>
      <c r="D303" s="55"/>
      <c r="E303" s="55"/>
      <c r="F303" s="55"/>
      <c r="G303" s="55"/>
      <c r="H303" s="55"/>
      <c r="I303" s="55"/>
      <c r="J303" s="55"/>
      <c r="K303" s="55"/>
      <c r="L303" s="55"/>
      <c r="M303" s="55"/>
      <c r="N303" s="55"/>
      <c r="O303" s="55"/>
      <c r="P303" s="55"/>
      <c r="Q303" s="55"/>
      <c r="R303" s="55"/>
      <c r="S303" s="55"/>
      <c r="T303" s="55"/>
      <c r="U303" s="49"/>
      <c r="V303" s="49"/>
      <c r="W303" s="49"/>
      <c r="X303" s="49"/>
      <c r="Y303" s="49"/>
      <c r="Z303" s="49"/>
      <c r="AA303" s="49"/>
      <c r="AB303" s="49"/>
      <c r="AC303" s="49"/>
      <c r="AD303" s="49"/>
      <c r="AE303" s="49"/>
      <c r="AF303" s="49"/>
      <c r="AG303" s="55"/>
      <c r="AH303" s="55"/>
      <c r="AI303" s="55"/>
      <c r="AJ303" s="55"/>
      <c r="AK303" s="55"/>
      <c r="AL303" s="55"/>
      <c r="AM303" s="55"/>
      <c r="AN303" s="55"/>
      <c r="AO303" s="55"/>
      <c r="AP303" s="55"/>
      <c r="AQ303" s="55"/>
      <c r="AR303" s="55"/>
      <c r="AS303" s="55"/>
      <c r="AT303" s="54">
        <f t="shared" si="12"/>
        <v>0</v>
      </c>
      <c r="AU303" s="54"/>
      <c r="AV303" s="54"/>
      <c r="AW303" s="54"/>
      <c r="AX303" s="54"/>
      <c r="AY303" s="54">
        <f>MATCH(AT303,標準報酬等級表!$F$8:$F$57,1)</f>
        <v>1</v>
      </c>
      <c r="AZ303" s="54"/>
      <c r="BA303" s="54"/>
      <c r="BB303" s="54">
        <f>LOOKUP(AY303,標準報酬等級表!$A$8:$A$57,標準報酬等級表!$D$8:$D$57)</f>
        <v>58</v>
      </c>
      <c r="BC303" s="54"/>
      <c r="BD303" s="54"/>
      <c r="BE303" s="54">
        <f t="shared" si="13"/>
        <v>1</v>
      </c>
      <c r="BF303" s="54"/>
      <c r="BG303" s="54"/>
      <c r="BH303" s="54">
        <f>LOOKUP(BE303,標準報酬等級表!$B$11:$B$42,標準報酬等級表!$D$11:$D$42)</f>
        <v>88</v>
      </c>
      <c r="BI303" s="54"/>
      <c r="BJ303" s="54"/>
      <c r="BK303" s="54">
        <f t="shared" si="14"/>
        <v>1</v>
      </c>
      <c r="BL303" s="54"/>
      <c r="BM303" s="54"/>
      <c r="BN303" s="54"/>
      <c r="BO303" s="54">
        <f>LOOKUP(BK303,標準報酬等級表!$B$11:$B$42,標準報酬等級表!$D$11:$D$42)</f>
        <v>88</v>
      </c>
      <c r="BP303" s="54"/>
      <c r="BQ303" s="54"/>
      <c r="BR303" s="54"/>
      <c r="BS303" s="49"/>
      <c r="BT303" s="49"/>
      <c r="BU303" s="49"/>
      <c r="BV303" s="49"/>
      <c r="BW303" s="49"/>
      <c r="BX303" s="49"/>
      <c r="BY303" s="49"/>
      <c r="BZ303" s="49"/>
      <c r="CA303" s="49"/>
      <c r="CB303" s="49"/>
      <c r="CC303" s="55"/>
      <c r="CD303" s="55"/>
      <c r="CE303" s="55"/>
      <c r="CF303" s="55"/>
      <c r="CG303" s="55"/>
      <c r="CH303" s="55"/>
    </row>
    <row r="304" spans="2:86" ht="21.75" customHeight="1" x14ac:dyDescent="0.15">
      <c r="B304" s="55"/>
      <c r="C304" s="55"/>
      <c r="D304" s="55"/>
      <c r="E304" s="55"/>
      <c r="F304" s="55"/>
      <c r="G304" s="55"/>
      <c r="H304" s="55"/>
      <c r="I304" s="55"/>
      <c r="J304" s="55"/>
      <c r="K304" s="55"/>
      <c r="L304" s="55"/>
      <c r="M304" s="55"/>
      <c r="N304" s="55"/>
      <c r="O304" s="55"/>
      <c r="P304" s="55"/>
      <c r="Q304" s="55"/>
      <c r="R304" s="55"/>
      <c r="S304" s="55"/>
      <c r="T304" s="55"/>
      <c r="U304" s="49"/>
      <c r="V304" s="49"/>
      <c r="W304" s="49"/>
      <c r="X304" s="49"/>
      <c r="Y304" s="49"/>
      <c r="Z304" s="49"/>
      <c r="AA304" s="49"/>
      <c r="AB304" s="49"/>
      <c r="AC304" s="49"/>
      <c r="AD304" s="49"/>
      <c r="AE304" s="49"/>
      <c r="AF304" s="49"/>
      <c r="AG304" s="55"/>
      <c r="AH304" s="55"/>
      <c r="AI304" s="55"/>
      <c r="AJ304" s="55"/>
      <c r="AK304" s="55"/>
      <c r="AL304" s="55"/>
      <c r="AM304" s="55"/>
      <c r="AN304" s="55"/>
      <c r="AO304" s="55"/>
      <c r="AP304" s="55"/>
      <c r="AQ304" s="55"/>
      <c r="AR304" s="55"/>
      <c r="AS304" s="55"/>
      <c r="AT304" s="54">
        <f t="shared" si="12"/>
        <v>0</v>
      </c>
      <c r="AU304" s="54"/>
      <c r="AV304" s="54"/>
      <c r="AW304" s="54"/>
      <c r="AX304" s="54"/>
      <c r="AY304" s="54">
        <f>MATCH(AT304,標準報酬等級表!$F$8:$F$57,1)</f>
        <v>1</v>
      </c>
      <c r="AZ304" s="54"/>
      <c r="BA304" s="54"/>
      <c r="BB304" s="54">
        <f>LOOKUP(AY304,標準報酬等級表!$A$8:$A$57,標準報酬等級表!$D$8:$D$57)</f>
        <v>58</v>
      </c>
      <c r="BC304" s="54"/>
      <c r="BD304" s="54"/>
      <c r="BE304" s="54">
        <f t="shared" si="13"/>
        <v>1</v>
      </c>
      <c r="BF304" s="54"/>
      <c r="BG304" s="54"/>
      <c r="BH304" s="54">
        <f>LOOKUP(BE304,標準報酬等級表!$B$11:$B$42,標準報酬等級表!$D$11:$D$42)</f>
        <v>88</v>
      </c>
      <c r="BI304" s="54"/>
      <c r="BJ304" s="54"/>
      <c r="BK304" s="54">
        <f t="shared" si="14"/>
        <v>1</v>
      </c>
      <c r="BL304" s="54"/>
      <c r="BM304" s="54"/>
      <c r="BN304" s="54"/>
      <c r="BO304" s="54">
        <f>LOOKUP(BK304,標準報酬等級表!$B$11:$B$42,標準報酬等級表!$D$11:$D$42)</f>
        <v>88</v>
      </c>
      <c r="BP304" s="54"/>
      <c r="BQ304" s="54"/>
      <c r="BR304" s="54"/>
      <c r="BS304" s="49"/>
      <c r="BT304" s="49"/>
      <c r="BU304" s="49"/>
      <c r="BV304" s="49"/>
      <c r="BW304" s="49"/>
      <c r="BX304" s="49"/>
      <c r="BY304" s="49"/>
      <c r="BZ304" s="49"/>
      <c r="CA304" s="49"/>
      <c r="CB304" s="49"/>
      <c r="CC304" s="55"/>
      <c r="CD304" s="55"/>
      <c r="CE304" s="55"/>
      <c r="CF304" s="55"/>
      <c r="CG304" s="55"/>
      <c r="CH304" s="55"/>
    </row>
    <row r="305" spans="2:86" ht="21.75" customHeight="1" x14ac:dyDescent="0.15">
      <c r="B305" s="55"/>
      <c r="C305" s="55"/>
      <c r="D305" s="55"/>
      <c r="E305" s="55"/>
      <c r="F305" s="55"/>
      <c r="G305" s="55"/>
      <c r="H305" s="55"/>
      <c r="I305" s="55"/>
      <c r="J305" s="55"/>
      <c r="K305" s="55"/>
      <c r="L305" s="55"/>
      <c r="M305" s="55"/>
      <c r="N305" s="55"/>
      <c r="O305" s="55"/>
      <c r="P305" s="55"/>
      <c r="Q305" s="55"/>
      <c r="R305" s="55"/>
      <c r="S305" s="55"/>
      <c r="T305" s="55"/>
      <c r="U305" s="49"/>
      <c r="V305" s="49"/>
      <c r="W305" s="49"/>
      <c r="X305" s="49"/>
      <c r="Y305" s="49"/>
      <c r="Z305" s="49"/>
      <c r="AA305" s="49"/>
      <c r="AB305" s="49"/>
      <c r="AC305" s="49"/>
      <c r="AD305" s="49"/>
      <c r="AE305" s="49"/>
      <c r="AF305" s="49"/>
      <c r="AG305" s="55"/>
      <c r="AH305" s="55"/>
      <c r="AI305" s="55"/>
      <c r="AJ305" s="55"/>
      <c r="AK305" s="55"/>
      <c r="AL305" s="55"/>
      <c r="AM305" s="55"/>
      <c r="AN305" s="55"/>
      <c r="AO305" s="55"/>
      <c r="AP305" s="55"/>
      <c r="AQ305" s="55"/>
      <c r="AR305" s="55"/>
      <c r="AS305" s="55"/>
      <c r="AT305" s="54">
        <f t="shared" si="12"/>
        <v>0</v>
      </c>
      <c r="AU305" s="54"/>
      <c r="AV305" s="54"/>
      <c r="AW305" s="54"/>
      <c r="AX305" s="54"/>
      <c r="AY305" s="54">
        <f>MATCH(AT305,標準報酬等級表!$F$8:$F$57,1)</f>
        <v>1</v>
      </c>
      <c r="AZ305" s="54"/>
      <c r="BA305" s="54"/>
      <c r="BB305" s="54">
        <f>LOOKUP(AY305,標準報酬等級表!$A$8:$A$57,標準報酬等級表!$D$8:$D$57)</f>
        <v>58</v>
      </c>
      <c r="BC305" s="54"/>
      <c r="BD305" s="54"/>
      <c r="BE305" s="54">
        <f t="shared" si="13"/>
        <v>1</v>
      </c>
      <c r="BF305" s="54"/>
      <c r="BG305" s="54"/>
      <c r="BH305" s="54">
        <f>LOOKUP(BE305,標準報酬等級表!$B$11:$B$42,標準報酬等級表!$D$11:$D$42)</f>
        <v>88</v>
      </c>
      <c r="BI305" s="54"/>
      <c r="BJ305" s="54"/>
      <c r="BK305" s="54">
        <f t="shared" si="14"/>
        <v>1</v>
      </c>
      <c r="BL305" s="54"/>
      <c r="BM305" s="54"/>
      <c r="BN305" s="54"/>
      <c r="BO305" s="54">
        <f>LOOKUP(BK305,標準報酬等級表!$B$11:$B$42,標準報酬等級表!$D$11:$D$42)</f>
        <v>88</v>
      </c>
      <c r="BP305" s="54"/>
      <c r="BQ305" s="54"/>
      <c r="BR305" s="54"/>
      <c r="BS305" s="49"/>
      <c r="BT305" s="49"/>
      <c r="BU305" s="49"/>
      <c r="BV305" s="49"/>
      <c r="BW305" s="49"/>
      <c r="BX305" s="49"/>
      <c r="BY305" s="49"/>
      <c r="BZ305" s="49"/>
      <c r="CA305" s="49"/>
      <c r="CB305" s="49"/>
      <c r="CC305" s="55"/>
      <c r="CD305" s="55"/>
      <c r="CE305" s="55"/>
      <c r="CF305" s="55"/>
      <c r="CG305" s="55"/>
      <c r="CH305" s="55"/>
    </row>
    <row r="306" spans="2:86" ht="21.75" customHeight="1" x14ac:dyDescent="0.15">
      <c r="B306" s="55"/>
      <c r="C306" s="55"/>
      <c r="D306" s="55"/>
      <c r="E306" s="55"/>
      <c r="F306" s="55"/>
      <c r="G306" s="55"/>
      <c r="H306" s="55"/>
      <c r="I306" s="55"/>
      <c r="J306" s="55"/>
      <c r="K306" s="55"/>
      <c r="L306" s="55"/>
      <c r="M306" s="55"/>
      <c r="N306" s="55"/>
      <c r="O306" s="55"/>
      <c r="P306" s="55"/>
      <c r="Q306" s="55"/>
      <c r="R306" s="55"/>
      <c r="S306" s="55"/>
      <c r="T306" s="55"/>
      <c r="U306" s="49"/>
      <c r="V306" s="49"/>
      <c r="W306" s="49"/>
      <c r="X306" s="49"/>
      <c r="Y306" s="49"/>
      <c r="Z306" s="49"/>
      <c r="AA306" s="49"/>
      <c r="AB306" s="49"/>
      <c r="AC306" s="49"/>
      <c r="AD306" s="49"/>
      <c r="AE306" s="49"/>
      <c r="AF306" s="49"/>
      <c r="AG306" s="55"/>
      <c r="AH306" s="55"/>
      <c r="AI306" s="55"/>
      <c r="AJ306" s="55"/>
      <c r="AK306" s="55"/>
      <c r="AL306" s="55"/>
      <c r="AM306" s="55"/>
      <c r="AN306" s="55"/>
      <c r="AO306" s="55"/>
      <c r="AP306" s="55"/>
      <c r="AQ306" s="55"/>
      <c r="AR306" s="55"/>
      <c r="AS306" s="55"/>
      <c r="AT306" s="54">
        <f t="shared" si="12"/>
        <v>0</v>
      </c>
      <c r="AU306" s="54"/>
      <c r="AV306" s="54"/>
      <c r="AW306" s="54"/>
      <c r="AX306" s="54"/>
      <c r="AY306" s="54">
        <f>MATCH(AT306,標準報酬等級表!$F$8:$F$57,1)</f>
        <v>1</v>
      </c>
      <c r="AZ306" s="54"/>
      <c r="BA306" s="54"/>
      <c r="BB306" s="54">
        <f>LOOKUP(AY306,標準報酬等級表!$A$8:$A$57,標準報酬等級表!$D$8:$D$57)</f>
        <v>58</v>
      </c>
      <c r="BC306" s="54"/>
      <c r="BD306" s="54"/>
      <c r="BE306" s="54">
        <f t="shared" si="13"/>
        <v>1</v>
      </c>
      <c r="BF306" s="54"/>
      <c r="BG306" s="54"/>
      <c r="BH306" s="54">
        <f>LOOKUP(BE306,標準報酬等級表!$B$11:$B$42,標準報酬等級表!$D$11:$D$42)</f>
        <v>88</v>
      </c>
      <c r="BI306" s="54"/>
      <c r="BJ306" s="54"/>
      <c r="BK306" s="54">
        <f t="shared" si="14"/>
        <v>1</v>
      </c>
      <c r="BL306" s="54"/>
      <c r="BM306" s="54"/>
      <c r="BN306" s="54"/>
      <c r="BO306" s="54">
        <f>LOOKUP(BK306,標準報酬等級表!$B$11:$B$42,標準報酬等級表!$D$11:$D$42)</f>
        <v>88</v>
      </c>
      <c r="BP306" s="54"/>
      <c r="BQ306" s="54"/>
      <c r="BR306" s="54"/>
      <c r="BS306" s="49"/>
      <c r="BT306" s="49"/>
      <c r="BU306" s="49"/>
      <c r="BV306" s="49"/>
      <c r="BW306" s="49"/>
      <c r="BX306" s="49"/>
      <c r="BY306" s="49"/>
      <c r="BZ306" s="49"/>
      <c r="CA306" s="49"/>
      <c r="CB306" s="49"/>
      <c r="CC306" s="55"/>
      <c r="CD306" s="55"/>
      <c r="CE306" s="55"/>
      <c r="CF306" s="55"/>
      <c r="CG306" s="55"/>
      <c r="CH306" s="55"/>
    </row>
    <row r="307" spans="2:86" ht="21.75" customHeight="1" x14ac:dyDescent="0.15">
      <c r="B307" s="55"/>
      <c r="C307" s="55"/>
      <c r="D307" s="55"/>
      <c r="E307" s="55"/>
      <c r="F307" s="55"/>
      <c r="G307" s="55"/>
      <c r="H307" s="55"/>
      <c r="I307" s="55"/>
      <c r="J307" s="55"/>
      <c r="K307" s="55"/>
      <c r="L307" s="55"/>
      <c r="M307" s="55"/>
      <c r="N307" s="55"/>
      <c r="O307" s="55"/>
      <c r="P307" s="55"/>
      <c r="Q307" s="55"/>
      <c r="R307" s="55"/>
      <c r="S307" s="55"/>
      <c r="T307" s="55"/>
      <c r="U307" s="49"/>
      <c r="V307" s="49"/>
      <c r="W307" s="49"/>
      <c r="X307" s="49"/>
      <c r="Y307" s="49"/>
      <c r="Z307" s="49"/>
      <c r="AA307" s="49"/>
      <c r="AB307" s="49"/>
      <c r="AC307" s="49"/>
      <c r="AD307" s="49"/>
      <c r="AE307" s="49"/>
      <c r="AF307" s="49"/>
      <c r="AG307" s="55"/>
      <c r="AH307" s="55"/>
      <c r="AI307" s="55"/>
      <c r="AJ307" s="55"/>
      <c r="AK307" s="55"/>
      <c r="AL307" s="55"/>
      <c r="AM307" s="55"/>
      <c r="AN307" s="55"/>
      <c r="AO307" s="55"/>
      <c r="AP307" s="55"/>
      <c r="AQ307" s="55"/>
      <c r="AR307" s="55"/>
      <c r="AS307" s="55"/>
      <c r="AT307" s="54">
        <f t="shared" si="12"/>
        <v>0</v>
      </c>
      <c r="AU307" s="54"/>
      <c r="AV307" s="54"/>
      <c r="AW307" s="54"/>
      <c r="AX307" s="54"/>
      <c r="AY307" s="54">
        <f>MATCH(AT307,標準報酬等級表!$F$8:$F$57,1)</f>
        <v>1</v>
      </c>
      <c r="AZ307" s="54"/>
      <c r="BA307" s="54"/>
      <c r="BB307" s="54">
        <f>LOOKUP(AY307,標準報酬等級表!$A$8:$A$57,標準報酬等級表!$D$8:$D$57)</f>
        <v>58</v>
      </c>
      <c r="BC307" s="54"/>
      <c r="BD307" s="54"/>
      <c r="BE307" s="54">
        <f t="shared" si="13"/>
        <v>1</v>
      </c>
      <c r="BF307" s="54"/>
      <c r="BG307" s="54"/>
      <c r="BH307" s="54">
        <f>LOOKUP(BE307,標準報酬等級表!$B$11:$B$42,標準報酬等級表!$D$11:$D$42)</f>
        <v>88</v>
      </c>
      <c r="BI307" s="54"/>
      <c r="BJ307" s="54"/>
      <c r="BK307" s="54">
        <f t="shared" si="14"/>
        <v>1</v>
      </c>
      <c r="BL307" s="54"/>
      <c r="BM307" s="54"/>
      <c r="BN307" s="54"/>
      <c r="BO307" s="54">
        <f>LOOKUP(BK307,標準報酬等級表!$B$11:$B$42,標準報酬等級表!$D$11:$D$42)</f>
        <v>88</v>
      </c>
      <c r="BP307" s="54"/>
      <c r="BQ307" s="54"/>
      <c r="BR307" s="54"/>
      <c r="BS307" s="49"/>
      <c r="BT307" s="49"/>
      <c r="BU307" s="49"/>
      <c r="BV307" s="49"/>
      <c r="BW307" s="49"/>
      <c r="BX307" s="49"/>
      <c r="BY307" s="49"/>
      <c r="BZ307" s="49"/>
      <c r="CA307" s="49"/>
      <c r="CB307" s="49"/>
      <c r="CC307" s="55"/>
      <c r="CD307" s="55"/>
      <c r="CE307" s="55"/>
      <c r="CF307" s="55"/>
      <c r="CG307" s="55"/>
      <c r="CH307" s="55"/>
    </row>
    <row r="308" spans="2:86" ht="21.75" customHeight="1" x14ac:dyDescent="0.15">
      <c r="B308" s="55"/>
      <c r="C308" s="55"/>
      <c r="D308" s="55"/>
      <c r="E308" s="55"/>
      <c r="F308" s="55"/>
      <c r="G308" s="55"/>
      <c r="H308" s="55"/>
      <c r="I308" s="55"/>
      <c r="J308" s="55"/>
      <c r="K308" s="55"/>
      <c r="L308" s="55"/>
      <c r="M308" s="55"/>
      <c r="N308" s="55"/>
      <c r="O308" s="55"/>
      <c r="P308" s="55"/>
      <c r="Q308" s="55"/>
      <c r="R308" s="55"/>
      <c r="S308" s="55"/>
      <c r="T308" s="55"/>
      <c r="U308" s="49"/>
      <c r="V308" s="49"/>
      <c r="W308" s="49"/>
      <c r="X308" s="49"/>
      <c r="Y308" s="49"/>
      <c r="Z308" s="49"/>
      <c r="AA308" s="49"/>
      <c r="AB308" s="49"/>
      <c r="AC308" s="49"/>
      <c r="AD308" s="49"/>
      <c r="AE308" s="49"/>
      <c r="AF308" s="49"/>
      <c r="AG308" s="55"/>
      <c r="AH308" s="55"/>
      <c r="AI308" s="55"/>
      <c r="AJ308" s="55"/>
      <c r="AK308" s="55"/>
      <c r="AL308" s="55"/>
      <c r="AM308" s="55"/>
      <c r="AN308" s="55"/>
      <c r="AO308" s="55"/>
      <c r="AP308" s="55"/>
      <c r="AQ308" s="55"/>
      <c r="AR308" s="55"/>
      <c r="AS308" s="55"/>
      <c r="AT308" s="54">
        <f t="shared" si="12"/>
        <v>0</v>
      </c>
      <c r="AU308" s="54"/>
      <c r="AV308" s="54"/>
      <c r="AW308" s="54"/>
      <c r="AX308" s="54"/>
      <c r="AY308" s="54">
        <f>MATCH(AT308,標準報酬等級表!$F$8:$F$57,1)</f>
        <v>1</v>
      </c>
      <c r="AZ308" s="54"/>
      <c r="BA308" s="54"/>
      <c r="BB308" s="54">
        <f>LOOKUP(AY308,標準報酬等級表!$A$8:$A$57,標準報酬等級表!$D$8:$D$57)</f>
        <v>58</v>
      </c>
      <c r="BC308" s="54"/>
      <c r="BD308" s="54"/>
      <c r="BE308" s="54">
        <f t="shared" si="13"/>
        <v>1</v>
      </c>
      <c r="BF308" s="54"/>
      <c r="BG308" s="54"/>
      <c r="BH308" s="54">
        <f>LOOKUP(BE308,標準報酬等級表!$B$11:$B$42,標準報酬等級表!$D$11:$D$42)</f>
        <v>88</v>
      </c>
      <c r="BI308" s="54"/>
      <c r="BJ308" s="54"/>
      <c r="BK308" s="54">
        <f t="shared" si="14"/>
        <v>1</v>
      </c>
      <c r="BL308" s="54"/>
      <c r="BM308" s="54"/>
      <c r="BN308" s="54"/>
      <c r="BO308" s="54">
        <f>LOOKUP(BK308,標準報酬等級表!$B$11:$B$42,標準報酬等級表!$D$11:$D$42)</f>
        <v>88</v>
      </c>
      <c r="BP308" s="54"/>
      <c r="BQ308" s="54"/>
      <c r="BR308" s="54"/>
      <c r="BS308" s="49"/>
      <c r="BT308" s="49"/>
      <c r="BU308" s="49"/>
      <c r="BV308" s="49"/>
      <c r="BW308" s="49"/>
      <c r="BX308" s="49"/>
      <c r="BY308" s="49"/>
      <c r="BZ308" s="49"/>
      <c r="CA308" s="49"/>
      <c r="CB308" s="49"/>
      <c r="CC308" s="55"/>
      <c r="CD308" s="55"/>
      <c r="CE308" s="55"/>
      <c r="CF308" s="55"/>
      <c r="CG308" s="55"/>
      <c r="CH308" s="55"/>
    </row>
    <row r="309" spans="2:86" ht="21.75" customHeight="1" x14ac:dyDescent="0.15">
      <c r="B309" s="55"/>
      <c r="C309" s="55"/>
      <c r="D309" s="55"/>
      <c r="E309" s="55"/>
      <c r="F309" s="55"/>
      <c r="G309" s="55"/>
      <c r="H309" s="55"/>
      <c r="I309" s="55"/>
      <c r="J309" s="55"/>
      <c r="K309" s="55"/>
      <c r="L309" s="55"/>
      <c r="M309" s="55"/>
      <c r="N309" s="55"/>
      <c r="O309" s="55"/>
      <c r="P309" s="55"/>
      <c r="Q309" s="55"/>
      <c r="R309" s="55"/>
      <c r="S309" s="55"/>
      <c r="T309" s="55"/>
      <c r="U309" s="49"/>
      <c r="V309" s="49"/>
      <c r="W309" s="49"/>
      <c r="X309" s="49"/>
      <c r="Y309" s="49"/>
      <c r="Z309" s="49"/>
      <c r="AA309" s="49"/>
      <c r="AB309" s="49"/>
      <c r="AC309" s="49"/>
      <c r="AD309" s="49"/>
      <c r="AE309" s="49"/>
      <c r="AF309" s="49"/>
      <c r="AG309" s="55"/>
      <c r="AH309" s="55"/>
      <c r="AI309" s="55"/>
      <c r="AJ309" s="55"/>
      <c r="AK309" s="55"/>
      <c r="AL309" s="55"/>
      <c r="AM309" s="55"/>
      <c r="AN309" s="55"/>
      <c r="AO309" s="55"/>
      <c r="AP309" s="55"/>
      <c r="AQ309" s="55"/>
      <c r="AR309" s="55"/>
      <c r="AS309" s="55"/>
      <c r="AT309" s="54">
        <f t="shared" si="12"/>
        <v>0</v>
      </c>
      <c r="AU309" s="54"/>
      <c r="AV309" s="54"/>
      <c r="AW309" s="54"/>
      <c r="AX309" s="54"/>
      <c r="AY309" s="54">
        <f>MATCH(AT309,標準報酬等級表!$F$8:$F$57,1)</f>
        <v>1</v>
      </c>
      <c r="AZ309" s="54"/>
      <c r="BA309" s="54"/>
      <c r="BB309" s="54">
        <f>LOOKUP(AY309,標準報酬等級表!$A$8:$A$57,標準報酬等級表!$D$8:$D$57)</f>
        <v>58</v>
      </c>
      <c r="BC309" s="54"/>
      <c r="BD309" s="54"/>
      <c r="BE309" s="54">
        <f t="shared" si="13"/>
        <v>1</v>
      </c>
      <c r="BF309" s="54"/>
      <c r="BG309" s="54"/>
      <c r="BH309" s="54">
        <f>LOOKUP(BE309,標準報酬等級表!$B$11:$B$42,標準報酬等級表!$D$11:$D$42)</f>
        <v>88</v>
      </c>
      <c r="BI309" s="54"/>
      <c r="BJ309" s="54"/>
      <c r="BK309" s="54">
        <f t="shared" si="14"/>
        <v>1</v>
      </c>
      <c r="BL309" s="54"/>
      <c r="BM309" s="54"/>
      <c r="BN309" s="54"/>
      <c r="BO309" s="54">
        <f>LOOKUP(BK309,標準報酬等級表!$B$11:$B$42,標準報酬等級表!$D$11:$D$42)</f>
        <v>88</v>
      </c>
      <c r="BP309" s="54"/>
      <c r="BQ309" s="54"/>
      <c r="BR309" s="54"/>
      <c r="BS309" s="49"/>
      <c r="BT309" s="49"/>
      <c r="BU309" s="49"/>
      <c r="BV309" s="49"/>
      <c r="BW309" s="49"/>
      <c r="BX309" s="49"/>
      <c r="BY309" s="49"/>
      <c r="BZ309" s="49"/>
      <c r="CA309" s="49"/>
      <c r="CB309" s="49"/>
      <c r="CC309" s="55"/>
      <c r="CD309" s="55"/>
      <c r="CE309" s="55"/>
      <c r="CF309" s="55"/>
      <c r="CG309" s="55"/>
      <c r="CH309" s="55"/>
    </row>
    <row r="310" spans="2:86" ht="21.75" customHeight="1" x14ac:dyDescent="0.15">
      <c r="B310" s="55"/>
      <c r="C310" s="55"/>
      <c r="D310" s="55"/>
      <c r="E310" s="55"/>
      <c r="F310" s="55"/>
      <c r="G310" s="55"/>
      <c r="H310" s="55"/>
      <c r="I310" s="55"/>
      <c r="J310" s="55"/>
      <c r="K310" s="55"/>
      <c r="L310" s="55"/>
      <c r="M310" s="55"/>
      <c r="N310" s="55"/>
      <c r="O310" s="55"/>
      <c r="P310" s="55"/>
      <c r="Q310" s="55"/>
      <c r="R310" s="55"/>
      <c r="S310" s="55"/>
      <c r="T310" s="55"/>
      <c r="U310" s="49"/>
      <c r="V310" s="49"/>
      <c r="W310" s="49"/>
      <c r="X310" s="49"/>
      <c r="Y310" s="49"/>
      <c r="Z310" s="49"/>
      <c r="AA310" s="49"/>
      <c r="AB310" s="49"/>
      <c r="AC310" s="49"/>
      <c r="AD310" s="49"/>
      <c r="AE310" s="49"/>
      <c r="AF310" s="49"/>
      <c r="AG310" s="55"/>
      <c r="AH310" s="55"/>
      <c r="AI310" s="55"/>
      <c r="AJ310" s="55"/>
      <c r="AK310" s="55"/>
      <c r="AL310" s="55"/>
      <c r="AM310" s="55"/>
      <c r="AN310" s="55"/>
      <c r="AO310" s="55"/>
      <c r="AP310" s="55"/>
      <c r="AQ310" s="55"/>
      <c r="AR310" s="55"/>
      <c r="AS310" s="55"/>
      <c r="AT310" s="54">
        <f t="shared" si="12"/>
        <v>0</v>
      </c>
      <c r="AU310" s="54"/>
      <c r="AV310" s="54"/>
      <c r="AW310" s="54"/>
      <c r="AX310" s="54"/>
      <c r="AY310" s="54">
        <f>MATCH(AT310,標準報酬等級表!$F$8:$F$57,1)</f>
        <v>1</v>
      </c>
      <c r="AZ310" s="54"/>
      <c r="BA310" s="54"/>
      <c r="BB310" s="54">
        <f>LOOKUP(AY310,標準報酬等級表!$A$8:$A$57,標準報酬等級表!$D$8:$D$57)</f>
        <v>58</v>
      </c>
      <c r="BC310" s="54"/>
      <c r="BD310" s="54"/>
      <c r="BE310" s="54">
        <f t="shared" si="13"/>
        <v>1</v>
      </c>
      <c r="BF310" s="54"/>
      <c r="BG310" s="54"/>
      <c r="BH310" s="54">
        <f>LOOKUP(BE310,標準報酬等級表!$B$11:$B$42,標準報酬等級表!$D$11:$D$42)</f>
        <v>88</v>
      </c>
      <c r="BI310" s="54"/>
      <c r="BJ310" s="54"/>
      <c r="BK310" s="54">
        <f t="shared" si="14"/>
        <v>1</v>
      </c>
      <c r="BL310" s="54"/>
      <c r="BM310" s="54"/>
      <c r="BN310" s="54"/>
      <c r="BO310" s="54">
        <f>LOOKUP(BK310,標準報酬等級表!$B$11:$B$42,標準報酬等級表!$D$11:$D$42)</f>
        <v>88</v>
      </c>
      <c r="BP310" s="54"/>
      <c r="BQ310" s="54"/>
      <c r="BR310" s="54"/>
      <c r="BS310" s="49"/>
      <c r="BT310" s="49"/>
      <c r="BU310" s="49"/>
      <c r="BV310" s="49"/>
      <c r="BW310" s="49"/>
      <c r="BX310" s="49"/>
      <c r="BY310" s="49"/>
      <c r="BZ310" s="49"/>
      <c r="CA310" s="49"/>
      <c r="CB310" s="49"/>
      <c r="CC310" s="55"/>
      <c r="CD310" s="55"/>
      <c r="CE310" s="55"/>
      <c r="CF310" s="55"/>
      <c r="CG310" s="55"/>
      <c r="CH310" s="55"/>
    </row>
    <row r="311" spans="2:86" ht="21.75" customHeight="1" x14ac:dyDescent="0.15">
      <c r="B311" s="55"/>
      <c r="C311" s="55"/>
      <c r="D311" s="55"/>
      <c r="E311" s="55"/>
      <c r="F311" s="55"/>
      <c r="G311" s="55"/>
      <c r="H311" s="55"/>
      <c r="I311" s="55"/>
      <c r="J311" s="55"/>
      <c r="K311" s="55"/>
      <c r="L311" s="55"/>
      <c r="M311" s="55"/>
      <c r="N311" s="55"/>
      <c r="O311" s="55"/>
      <c r="P311" s="55"/>
      <c r="Q311" s="55"/>
      <c r="R311" s="55"/>
      <c r="S311" s="55"/>
      <c r="T311" s="55"/>
      <c r="U311" s="49"/>
      <c r="V311" s="49"/>
      <c r="W311" s="49"/>
      <c r="X311" s="49"/>
      <c r="Y311" s="49"/>
      <c r="Z311" s="49"/>
      <c r="AA311" s="49"/>
      <c r="AB311" s="49"/>
      <c r="AC311" s="49"/>
      <c r="AD311" s="49"/>
      <c r="AE311" s="49"/>
      <c r="AF311" s="49"/>
      <c r="AG311" s="55"/>
      <c r="AH311" s="55"/>
      <c r="AI311" s="55"/>
      <c r="AJ311" s="55"/>
      <c r="AK311" s="55"/>
      <c r="AL311" s="55"/>
      <c r="AM311" s="55"/>
      <c r="AN311" s="55"/>
      <c r="AO311" s="55"/>
      <c r="AP311" s="55"/>
      <c r="AQ311" s="55"/>
      <c r="AR311" s="55"/>
      <c r="AS311" s="55"/>
      <c r="AT311" s="54">
        <f t="shared" si="12"/>
        <v>0</v>
      </c>
      <c r="AU311" s="54"/>
      <c r="AV311" s="54"/>
      <c r="AW311" s="54"/>
      <c r="AX311" s="54"/>
      <c r="AY311" s="54">
        <f>MATCH(AT311,標準報酬等級表!$F$8:$F$57,1)</f>
        <v>1</v>
      </c>
      <c r="AZ311" s="54"/>
      <c r="BA311" s="54"/>
      <c r="BB311" s="54">
        <f>LOOKUP(AY311,標準報酬等級表!$A$8:$A$57,標準報酬等級表!$D$8:$D$57)</f>
        <v>58</v>
      </c>
      <c r="BC311" s="54"/>
      <c r="BD311" s="54"/>
      <c r="BE311" s="54">
        <f t="shared" si="13"/>
        <v>1</v>
      </c>
      <c r="BF311" s="54"/>
      <c r="BG311" s="54"/>
      <c r="BH311" s="54">
        <f>LOOKUP(BE311,標準報酬等級表!$B$11:$B$42,標準報酬等級表!$D$11:$D$42)</f>
        <v>88</v>
      </c>
      <c r="BI311" s="54"/>
      <c r="BJ311" s="54"/>
      <c r="BK311" s="54">
        <f t="shared" si="14"/>
        <v>1</v>
      </c>
      <c r="BL311" s="54"/>
      <c r="BM311" s="54"/>
      <c r="BN311" s="54"/>
      <c r="BO311" s="54">
        <f>LOOKUP(BK311,標準報酬等級表!$B$11:$B$42,標準報酬等級表!$D$11:$D$42)</f>
        <v>88</v>
      </c>
      <c r="BP311" s="54"/>
      <c r="BQ311" s="54"/>
      <c r="BR311" s="54"/>
      <c r="BS311" s="49"/>
      <c r="BT311" s="49"/>
      <c r="BU311" s="49"/>
      <c r="BV311" s="49"/>
      <c r="BW311" s="49"/>
      <c r="BX311" s="49"/>
      <c r="BY311" s="49"/>
      <c r="BZ311" s="49"/>
      <c r="CA311" s="49"/>
      <c r="CB311" s="49"/>
      <c r="CC311" s="55"/>
      <c r="CD311" s="55"/>
      <c r="CE311" s="55"/>
      <c r="CF311" s="55"/>
      <c r="CG311" s="55"/>
      <c r="CH311" s="55"/>
    </row>
    <row r="312" spans="2:86" ht="21.75" customHeight="1" x14ac:dyDescent="0.15">
      <c r="B312" s="55"/>
      <c r="C312" s="55"/>
      <c r="D312" s="55"/>
      <c r="E312" s="55"/>
      <c r="F312" s="55"/>
      <c r="G312" s="55"/>
      <c r="H312" s="55"/>
      <c r="I312" s="55"/>
      <c r="J312" s="55"/>
      <c r="K312" s="55"/>
      <c r="L312" s="55"/>
      <c r="M312" s="55"/>
      <c r="N312" s="55"/>
      <c r="O312" s="55"/>
      <c r="P312" s="55"/>
      <c r="Q312" s="55"/>
      <c r="R312" s="55"/>
      <c r="S312" s="55"/>
      <c r="T312" s="55"/>
      <c r="U312" s="49"/>
      <c r="V312" s="49"/>
      <c r="W312" s="49"/>
      <c r="X312" s="49"/>
      <c r="Y312" s="49"/>
      <c r="Z312" s="49"/>
      <c r="AA312" s="49"/>
      <c r="AB312" s="49"/>
      <c r="AC312" s="49"/>
      <c r="AD312" s="49"/>
      <c r="AE312" s="49"/>
      <c r="AF312" s="49"/>
      <c r="AG312" s="55"/>
      <c r="AH312" s="55"/>
      <c r="AI312" s="55"/>
      <c r="AJ312" s="55"/>
      <c r="AK312" s="55"/>
      <c r="AL312" s="55"/>
      <c r="AM312" s="55"/>
      <c r="AN312" s="55"/>
      <c r="AO312" s="55"/>
      <c r="AP312" s="55"/>
      <c r="AQ312" s="55"/>
      <c r="AR312" s="55"/>
      <c r="AS312" s="55"/>
      <c r="AT312" s="54">
        <f t="shared" si="12"/>
        <v>0</v>
      </c>
      <c r="AU312" s="54"/>
      <c r="AV312" s="54"/>
      <c r="AW312" s="54"/>
      <c r="AX312" s="54"/>
      <c r="AY312" s="54">
        <f>MATCH(AT312,標準報酬等級表!$F$8:$F$57,1)</f>
        <v>1</v>
      </c>
      <c r="AZ312" s="54"/>
      <c r="BA312" s="54"/>
      <c r="BB312" s="54">
        <f>LOOKUP(AY312,標準報酬等級表!$A$8:$A$57,標準報酬等級表!$D$8:$D$57)</f>
        <v>58</v>
      </c>
      <c r="BC312" s="54"/>
      <c r="BD312" s="54"/>
      <c r="BE312" s="54">
        <f t="shared" si="13"/>
        <v>1</v>
      </c>
      <c r="BF312" s="54"/>
      <c r="BG312" s="54"/>
      <c r="BH312" s="54">
        <f>LOOKUP(BE312,標準報酬等級表!$B$11:$B$42,標準報酬等級表!$D$11:$D$42)</f>
        <v>88</v>
      </c>
      <c r="BI312" s="54"/>
      <c r="BJ312" s="54"/>
      <c r="BK312" s="54">
        <f t="shared" si="14"/>
        <v>1</v>
      </c>
      <c r="BL312" s="54"/>
      <c r="BM312" s="54"/>
      <c r="BN312" s="54"/>
      <c r="BO312" s="54">
        <f>LOOKUP(BK312,標準報酬等級表!$B$11:$B$42,標準報酬等級表!$D$11:$D$42)</f>
        <v>88</v>
      </c>
      <c r="BP312" s="54"/>
      <c r="BQ312" s="54"/>
      <c r="BR312" s="54"/>
      <c r="BS312" s="49"/>
      <c r="BT312" s="49"/>
      <c r="BU312" s="49"/>
      <c r="BV312" s="49"/>
      <c r="BW312" s="49"/>
      <c r="BX312" s="49"/>
      <c r="BY312" s="49"/>
      <c r="BZ312" s="49"/>
      <c r="CA312" s="49"/>
      <c r="CB312" s="49"/>
      <c r="CC312" s="55"/>
      <c r="CD312" s="55"/>
      <c r="CE312" s="55"/>
      <c r="CF312" s="55"/>
      <c r="CG312" s="55"/>
      <c r="CH312" s="55"/>
    </row>
    <row r="313" spans="2:86" ht="21.75" customHeight="1" x14ac:dyDescent="0.15">
      <c r="B313" s="55"/>
      <c r="C313" s="55"/>
      <c r="D313" s="55"/>
      <c r="E313" s="55"/>
      <c r="F313" s="55"/>
      <c r="G313" s="55"/>
      <c r="H313" s="55"/>
      <c r="I313" s="55"/>
      <c r="J313" s="55"/>
      <c r="K313" s="55"/>
      <c r="L313" s="55"/>
      <c r="M313" s="55"/>
      <c r="N313" s="55"/>
      <c r="O313" s="55"/>
      <c r="P313" s="55"/>
      <c r="Q313" s="55"/>
      <c r="R313" s="55"/>
      <c r="S313" s="55"/>
      <c r="T313" s="55"/>
      <c r="U313" s="49"/>
      <c r="V313" s="49"/>
      <c r="W313" s="49"/>
      <c r="X313" s="49"/>
      <c r="Y313" s="49"/>
      <c r="Z313" s="49"/>
      <c r="AA313" s="49"/>
      <c r="AB313" s="49"/>
      <c r="AC313" s="49"/>
      <c r="AD313" s="49"/>
      <c r="AE313" s="49"/>
      <c r="AF313" s="49"/>
      <c r="AG313" s="55"/>
      <c r="AH313" s="55"/>
      <c r="AI313" s="55"/>
      <c r="AJ313" s="55"/>
      <c r="AK313" s="55"/>
      <c r="AL313" s="55"/>
      <c r="AM313" s="55"/>
      <c r="AN313" s="55"/>
      <c r="AO313" s="55"/>
      <c r="AP313" s="55"/>
      <c r="AQ313" s="55"/>
      <c r="AR313" s="55"/>
      <c r="AS313" s="55"/>
      <c r="AT313" s="54">
        <f t="shared" si="12"/>
        <v>0</v>
      </c>
      <c r="AU313" s="54"/>
      <c r="AV313" s="54"/>
      <c r="AW313" s="54"/>
      <c r="AX313" s="54"/>
      <c r="AY313" s="54">
        <f>MATCH(AT313,標準報酬等級表!$F$8:$F$57,1)</f>
        <v>1</v>
      </c>
      <c r="AZ313" s="54"/>
      <c r="BA313" s="54"/>
      <c r="BB313" s="54">
        <f>LOOKUP(AY313,標準報酬等級表!$A$8:$A$57,標準報酬等級表!$D$8:$D$57)</f>
        <v>58</v>
      </c>
      <c r="BC313" s="54"/>
      <c r="BD313" s="54"/>
      <c r="BE313" s="54">
        <f t="shared" si="13"/>
        <v>1</v>
      </c>
      <c r="BF313" s="54"/>
      <c r="BG313" s="54"/>
      <c r="BH313" s="54">
        <f>LOOKUP(BE313,標準報酬等級表!$B$11:$B$42,標準報酬等級表!$D$11:$D$42)</f>
        <v>88</v>
      </c>
      <c r="BI313" s="54"/>
      <c r="BJ313" s="54"/>
      <c r="BK313" s="54">
        <f t="shared" si="14"/>
        <v>1</v>
      </c>
      <c r="BL313" s="54"/>
      <c r="BM313" s="54"/>
      <c r="BN313" s="54"/>
      <c r="BO313" s="54">
        <f>LOOKUP(BK313,標準報酬等級表!$B$11:$B$42,標準報酬等級表!$D$11:$D$42)</f>
        <v>88</v>
      </c>
      <c r="BP313" s="54"/>
      <c r="BQ313" s="54"/>
      <c r="BR313" s="54"/>
      <c r="BS313" s="49"/>
      <c r="BT313" s="49"/>
      <c r="BU313" s="49"/>
      <c r="BV313" s="49"/>
      <c r="BW313" s="49"/>
      <c r="BX313" s="49"/>
      <c r="BY313" s="49"/>
      <c r="BZ313" s="49"/>
      <c r="CA313" s="49"/>
      <c r="CB313" s="49"/>
      <c r="CC313" s="55"/>
      <c r="CD313" s="55"/>
      <c r="CE313" s="55"/>
      <c r="CF313" s="55"/>
      <c r="CG313" s="55"/>
      <c r="CH313" s="55"/>
    </row>
    <row r="314" spans="2:86" ht="21.75" customHeight="1" x14ac:dyDescent="0.15">
      <c r="B314" s="55"/>
      <c r="C314" s="55"/>
      <c r="D314" s="55"/>
      <c r="E314" s="55"/>
      <c r="F314" s="55"/>
      <c r="G314" s="55"/>
      <c r="H314" s="55"/>
      <c r="I314" s="55"/>
      <c r="J314" s="55"/>
      <c r="K314" s="55"/>
      <c r="L314" s="55"/>
      <c r="M314" s="55"/>
      <c r="N314" s="55"/>
      <c r="O314" s="55"/>
      <c r="P314" s="55"/>
      <c r="Q314" s="55"/>
      <c r="R314" s="55"/>
      <c r="S314" s="55"/>
      <c r="T314" s="55"/>
      <c r="U314" s="49"/>
      <c r="V314" s="49"/>
      <c r="W314" s="49"/>
      <c r="X314" s="49"/>
      <c r="Y314" s="49"/>
      <c r="Z314" s="49"/>
      <c r="AA314" s="49"/>
      <c r="AB314" s="49"/>
      <c r="AC314" s="49"/>
      <c r="AD314" s="49"/>
      <c r="AE314" s="49"/>
      <c r="AF314" s="49"/>
      <c r="AG314" s="55"/>
      <c r="AH314" s="55"/>
      <c r="AI314" s="55"/>
      <c r="AJ314" s="55"/>
      <c r="AK314" s="55"/>
      <c r="AL314" s="55"/>
      <c r="AM314" s="55"/>
      <c r="AN314" s="55"/>
      <c r="AO314" s="55"/>
      <c r="AP314" s="55"/>
      <c r="AQ314" s="55"/>
      <c r="AR314" s="55"/>
      <c r="AS314" s="55"/>
      <c r="AT314" s="54">
        <f t="shared" si="12"/>
        <v>0</v>
      </c>
      <c r="AU314" s="54"/>
      <c r="AV314" s="54"/>
      <c r="AW314" s="54"/>
      <c r="AX314" s="54"/>
      <c r="AY314" s="54">
        <f>MATCH(AT314,標準報酬等級表!$F$8:$F$57,1)</f>
        <v>1</v>
      </c>
      <c r="AZ314" s="54"/>
      <c r="BA314" s="54"/>
      <c r="BB314" s="54">
        <f>LOOKUP(AY314,標準報酬等級表!$A$8:$A$57,標準報酬等級表!$D$8:$D$57)</f>
        <v>58</v>
      </c>
      <c r="BC314" s="54"/>
      <c r="BD314" s="54"/>
      <c r="BE314" s="54">
        <f t="shared" si="13"/>
        <v>1</v>
      </c>
      <c r="BF314" s="54"/>
      <c r="BG314" s="54"/>
      <c r="BH314" s="54">
        <f>LOOKUP(BE314,標準報酬等級表!$B$11:$B$42,標準報酬等級表!$D$11:$D$42)</f>
        <v>88</v>
      </c>
      <c r="BI314" s="54"/>
      <c r="BJ314" s="54"/>
      <c r="BK314" s="54">
        <f t="shared" si="14"/>
        <v>1</v>
      </c>
      <c r="BL314" s="54"/>
      <c r="BM314" s="54"/>
      <c r="BN314" s="54"/>
      <c r="BO314" s="54">
        <f>LOOKUP(BK314,標準報酬等級表!$B$11:$B$42,標準報酬等級表!$D$11:$D$42)</f>
        <v>88</v>
      </c>
      <c r="BP314" s="54"/>
      <c r="BQ314" s="54"/>
      <c r="BR314" s="54"/>
      <c r="BS314" s="49"/>
      <c r="BT314" s="49"/>
      <c r="BU314" s="49"/>
      <c r="BV314" s="49"/>
      <c r="BW314" s="49"/>
      <c r="BX314" s="49"/>
      <c r="BY314" s="49"/>
      <c r="BZ314" s="49"/>
      <c r="CA314" s="49"/>
      <c r="CB314" s="49"/>
      <c r="CC314" s="55"/>
      <c r="CD314" s="55"/>
      <c r="CE314" s="55"/>
      <c r="CF314" s="55"/>
      <c r="CG314" s="55"/>
      <c r="CH314" s="55"/>
    </row>
    <row r="315" spans="2:86" ht="21.75" customHeight="1" x14ac:dyDescent="0.15">
      <c r="B315" s="55"/>
      <c r="C315" s="55"/>
      <c r="D315" s="55"/>
      <c r="E315" s="55"/>
      <c r="F315" s="55"/>
      <c r="G315" s="55"/>
      <c r="H315" s="55"/>
      <c r="I315" s="55"/>
      <c r="J315" s="55"/>
      <c r="K315" s="55"/>
      <c r="L315" s="55"/>
      <c r="M315" s="55"/>
      <c r="N315" s="55"/>
      <c r="O315" s="55"/>
      <c r="P315" s="55"/>
      <c r="Q315" s="55"/>
      <c r="R315" s="55"/>
      <c r="S315" s="55"/>
      <c r="T315" s="55"/>
      <c r="U315" s="49"/>
      <c r="V315" s="49"/>
      <c r="W315" s="49"/>
      <c r="X315" s="49"/>
      <c r="Y315" s="49"/>
      <c r="Z315" s="49"/>
      <c r="AA315" s="49"/>
      <c r="AB315" s="49"/>
      <c r="AC315" s="49"/>
      <c r="AD315" s="49"/>
      <c r="AE315" s="49"/>
      <c r="AF315" s="49"/>
      <c r="AG315" s="55"/>
      <c r="AH315" s="55"/>
      <c r="AI315" s="55"/>
      <c r="AJ315" s="55"/>
      <c r="AK315" s="55"/>
      <c r="AL315" s="55"/>
      <c r="AM315" s="55"/>
      <c r="AN315" s="55"/>
      <c r="AO315" s="55"/>
      <c r="AP315" s="55"/>
      <c r="AQ315" s="55"/>
      <c r="AR315" s="55"/>
      <c r="AS315" s="55"/>
      <c r="AT315" s="54">
        <f t="shared" si="12"/>
        <v>0</v>
      </c>
      <c r="AU315" s="54"/>
      <c r="AV315" s="54"/>
      <c r="AW315" s="54"/>
      <c r="AX315" s="54"/>
      <c r="AY315" s="54">
        <f>MATCH(AT315,標準報酬等級表!$F$8:$F$57,1)</f>
        <v>1</v>
      </c>
      <c r="AZ315" s="54"/>
      <c r="BA315" s="54"/>
      <c r="BB315" s="54">
        <f>LOOKUP(AY315,標準報酬等級表!$A$8:$A$57,標準報酬等級表!$D$8:$D$57)</f>
        <v>58</v>
      </c>
      <c r="BC315" s="54"/>
      <c r="BD315" s="54"/>
      <c r="BE315" s="54">
        <f t="shared" si="13"/>
        <v>1</v>
      </c>
      <c r="BF315" s="54"/>
      <c r="BG315" s="54"/>
      <c r="BH315" s="54">
        <f>LOOKUP(BE315,標準報酬等級表!$B$11:$B$42,標準報酬等級表!$D$11:$D$42)</f>
        <v>88</v>
      </c>
      <c r="BI315" s="54"/>
      <c r="BJ315" s="54"/>
      <c r="BK315" s="54">
        <f t="shared" si="14"/>
        <v>1</v>
      </c>
      <c r="BL315" s="54"/>
      <c r="BM315" s="54"/>
      <c r="BN315" s="54"/>
      <c r="BO315" s="54">
        <f>LOOKUP(BK315,標準報酬等級表!$B$11:$B$42,標準報酬等級表!$D$11:$D$42)</f>
        <v>88</v>
      </c>
      <c r="BP315" s="54"/>
      <c r="BQ315" s="54"/>
      <c r="BR315" s="54"/>
      <c r="BS315" s="49"/>
      <c r="BT315" s="49"/>
      <c r="BU315" s="49"/>
      <c r="BV315" s="49"/>
      <c r="BW315" s="49"/>
      <c r="BX315" s="49"/>
      <c r="BY315" s="49"/>
      <c r="BZ315" s="49"/>
      <c r="CA315" s="49"/>
      <c r="CB315" s="49"/>
      <c r="CC315" s="55"/>
      <c r="CD315" s="55"/>
      <c r="CE315" s="55"/>
      <c r="CF315" s="55"/>
      <c r="CG315" s="55"/>
      <c r="CH315" s="55"/>
    </row>
    <row r="316" spans="2:86" ht="21.75" customHeight="1" x14ac:dyDescent="0.15">
      <c r="B316" s="55"/>
      <c r="C316" s="55"/>
      <c r="D316" s="55"/>
      <c r="E316" s="55"/>
      <c r="F316" s="55"/>
      <c r="G316" s="55"/>
      <c r="H316" s="55"/>
      <c r="I316" s="55"/>
      <c r="J316" s="55"/>
      <c r="K316" s="55"/>
      <c r="L316" s="55"/>
      <c r="M316" s="55"/>
      <c r="N316" s="55"/>
      <c r="O316" s="55"/>
      <c r="P316" s="55"/>
      <c r="Q316" s="55"/>
      <c r="R316" s="55"/>
      <c r="S316" s="55"/>
      <c r="T316" s="55"/>
      <c r="U316" s="49"/>
      <c r="V316" s="49"/>
      <c r="W316" s="49"/>
      <c r="X316" s="49"/>
      <c r="Y316" s="49"/>
      <c r="Z316" s="49"/>
      <c r="AA316" s="49"/>
      <c r="AB316" s="49"/>
      <c r="AC316" s="49"/>
      <c r="AD316" s="49"/>
      <c r="AE316" s="49"/>
      <c r="AF316" s="49"/>
      <c r="AG316" s="55"/>
      <c r="AH316" s="55"/>
      <c r="AI316" s="55"/>
      <c r="AJ316" s="55"/>
      <c r="AK316" s="55"/>
      <c r="AL316" s="55"/>
      <c r="AM316" s="55"/>
      <c r="AN316" s="55"/>
      <c r="AO316" s="55"/>
      <c r="AP316" s="55"/>
      <c r="AQ316" s="55"/>
      <c r="AR316" s="55"/>
      <c r="AS316" s="55"/>
      <c r="AT316" s="54">
        <f t="shared" si="12"/>
        <v>0</v>
      </c>
      <c r="AU316" s="54"/>
      <c r="AV316" s="54"/>
      <c r="AW316" s="54"/>
      <c r="AX316" s="54"/>
      <c r="AY316" s="54">
        <f>MATCH(AT316,標準報酬等級表!$F$8:$F$57,1)</f>
        <v>1</v>
      </c>
      <c r="AZ316" s="54"/>
      <c r="BA316" s="54"/>
      <c r="BB316" s="54">
        <f>LOOKUP(AY316,標準報酬等級表!$A$8:$A$57,標準報酬等級表!$D$8:$D$57)</f>
        <v>58</v>
      </c>
      <c r="BC316" s="54"/>
      <c r="BD316" s="54"/>
      <c r="BE316" s="54">
        <f t="shared" si="13"/>
        <v>1</v>
      </c>
      <c r="BF316" s="54"/>
      <c r="BG316" s="54"/>
      <c r="BH316" s="54">
        <f>LOOKUP(BE316,標準報酬等級表!$B$11:$B$42,標準報酬等級表!$D$11:$D$42)</f>
        <v>88</v>
      </c>
      <c r="BI316" s="54"/>
      <c r="BJ316" s="54"/>
      <c r="BK316" s="54">
        <f t="shared" si="14"/>
        <v>1</v>
      </c>
      <c r="BL316" s="54"/>
      <c r="BM316" s="54"/>
      <c r="BN316" s="54"/>
      <c r="BO316" s="54">
        <f>LOOKUP(BK316,標準報酬等級表!$B$11:$B$42,標準報酬等級表!$D$11:$D$42)</f>
        <v>88</v>
      </c>
      <c r="BP316" s="54"/>
      <c r="BQ316" s="54"/>
      <c r="BR316" s="54"/>
      <c r="BS316" s="49"/>
      <c r="BT316" s="49"/>
      <c r="BU316" s="49"/>
      <c r="BV316" s="49"/>
      <c r="BW316" s="49"/>
      <c r="BX316" s="49"/>
      <c r="BY316" s="49"/>
      <c r="BZ316" s="49"/>
      <c r="CA316" s="49"/>
      <c r="CB316" s="49"/>
      <c r="CC316" s="55"/>
      <c r="CD316" s="55"/>
      <c r="CE316" s="55"/>
      <c r="CF316" s="55"/>
      <c r="CG316" s="55"/>
      <c r="CH316" s="55"/>
    </row>
    <row r="317" spans="2:86" ht="21.75" customHeight="1" x14ac:dyDescent="0.15">
      <c r="B317" s="55"/>
      <c r="C317" s="55"/>
      <c r="D317" s="55"/>
      <c r="E317" s="55"/>
      <c r="F317" s="55"/>
      <c r="G317" s="55"/>
      <c r="H317" s="55"/>
      <c r="I317" s="55"/>
      <c r="J317" s="55"/>
      <c r="K317" s="55"/>
      <c r="L317" s="55"/>
      <c r="M317" s="55"/>
      <c r="N317" s="55"/>
      <c r="O317" s="55"/>
      <c r="P317" s="55"/>
      <c r="Q317" s="55"/>
      <c r="R317" s="55"/>
      <c r="S317" s="55"/>
      <c r="T317" s="55"/>
      <c r="U317" s="49"/>
      <c r="V317" s="49"/>
      <c r="W317" s="49"/>
      <c r="X317" s="49"/>
      <c r="Y317" s="49"/>
      <c r="Z317" s="49"/>
      <c r="AA317" s="49"/>
      <c r="AB317" s="49"/>
      <c r="AC317" s="49"/>
      <c r="AD317" s="49"/>
      <c r="AE317" s="49"/>
      <c r="AF317" s="49"/>
      <c r="AG317" s="55"/>
      <c r="AH317" s="55"/>
      <c r="AI317" s="55"/>
      <c r="AJ317" s="55"/>
      <c r="AK317" s="55"/>
      <c r="AL317" s="55"/>
      <c r="AM317" s="55"/>
      <c r="AN317" s="55"/>
      <c r="AO317" s="55"/>
      <c r="AP317" s="55"/>
      <c r="AQ317" s="55"/>
      <c r="AR317" s="55"/>
      <c r="AS317" s="55"/>
      <c r="AT317" s="54">
        <f t="shared" si="12"/>
        <v>0</v>
      </c>
      <c r="AU317" s="54"/>
      <c r="AV317" s="54"/>
      <c r="AW317" s="54"/>
      <c r="AX317" s="54"/>
      <c r="AY317" s="54">
        <f>MATCH(AT317,標準報酬等級表!$F$8:$F$57,1)</f>
        <v>1</v>
      </c>
      <c r="AZ317" s="54"/>
      <c r="BA317" s="54"/>
      <c r="BB317" s="54">
        <f>LOOKUP(AY317,標準報酬等級表!$A$8:$A$57,標準報酬等級表!$D$8:$D$57)</f>
        <v>58</v>
      </c>
      <c r="BC317" s="54"/>
      <c r="BD317" s="54"/>
      <c r="BE317" s="54">
        <f t="shared" si="13"/>
        <v>1</v>
      </c>
      <c r="BF317" s="54"/>
      <c r="BG317" s="54"/>
      <c r="BH317" s="54">
        <f>LOOKUP(BE317,標準報酬等級表!$B$11:$B$42,標準報酬等級表!$D$11:$D$42)</f>
        <v>88</v>
      </c>
      <c r="BI317" s="54"/>
      <c r="BJ317" s="54"/>
      <c r="BK317" s="54">
        <f t="shared" si="14"/>
        <v>1</v>
      </c>
      <c r="BL317" s="54"/>
      <c r="BM317" s="54"/>
      <c r="BN317" s="54"/>
      <c r="BO317" s="54">
        <f>LOOKUP(BK317,標準報酬等級表!$B$11:$B$42,標準報酬等級表!$D$11:$D$42)</f>
        <v>88</v>
      </c>
      <c r="BP317" s="54"/>
      <c r="BQ317" s="54"/>
      <c r="BR317" s="54"/>
      <c r="BS317" s="49"/>
      <c r="BT317" s="49"/>
      <c r="BU317" s="49"/>
      <c r="BV317" s="49"/>
      <c r="BW317" s="49"/>
      <c r="BX317" s="49"/>
      <c r="BY317" s="49"/>
      <c r="BZ317" s="49"/>
      <c r="CA317" s="49"/>
      <c r="CB317" s="49"/>
      <c r="CC317" s="55"/>
      <c r="CD317" s="55"/>
      <c r="CE317" s="55"/>
      <c r="CF317" s="55"/>
      <c r="CG317" s="55"/>
      <c r="CH317" s="55"/>
    </row>
    <row r="318" spans="2:86" ht="21.75" customHeight="1" x14ac:dyDescent="0.15">
      <c r="B318" s="55"/>
      <c r="C318" s="55"/>
      <c r="D318" s="55"/>
      <c r="E318" s="55"/>
      <c r="F318" s="55"/>
      <c r="G318" s="55"/>
      <c r="H318" s="55"/>
      <c r="I318" s="55"/>
      <c r="J318" s="55"/>
      <c r="K318" s="55"/>
      <c r="L318" s="55"/>
      <c r="M318" s="55"/>
      <c r="N318" s="55"/>
      <c r="O318" s="55"/>
      <c r="P318" s="55"/>
      <c r="Q318" s="55"/>
      <c r="R318" s="55"/>
      <c r="S318" s="55"/>
      <c r="T318" s="55"/>
      <c r="U318" s="49"/>
      <c r="V318" s="49"/>
      <c r="W318" s="49"/>
      <c r="X318" s="49"/>
      <c r="Y318" s="49"/>
      <c r="Z318" s="49"/>
      <c r="AA318" s="49"/>
      <c r="AB318" s="49"/>
      <c r="AC318" s="49"/>
      <c r="AD318" s="49"/>
      <c r="AE318" s="49"/>
      <c r="AF318" s="49"/>
      <c r="AG318" s="55"/>
      <c r="AH318" s="55"/>
      <c r="AI318" s="55"/>
      <c r="AJ318" s="55"/>
      <c r="AK318" s="55"/>
      <c r="AL318" s="55"/>
      <c r="AM318" s="55"/>
      <c r="AN318" s="55"/>
      <c r="AO318" s="55"/>
      <c r="AP318" s="55"/>
      <c r="AQ318" s="55"/>
      <c r="AR318" s="55"/>
      <c r="AS318" s="55"/>
      <c r="AT318" s="54">
        <f t="shared" si="12"/>
        <v>0</v>
      </c>
      <c r="AU318" s="54"/>
      <c r="AV318" s="54"/>
      <c r="AW318" s="54"/>
      <c r="AX318" s="54"/>
      <c r="AY318" s="54">
        <f>MATCH(AT318,標準報酬等級表!$F$8:$F$57,1)</f>
        <v>1</v>
      </c>
      <c r="AZ318" s="54"/>
      <c r="BA318" s="54"/>
      <c r="BB318" s="54">
        <f>LOOKUP(AY318,標準報酬等級表!$A$8:$A$57,標準報酬等級表!$D$8:$D$57)</f>
        <v>58</v>
      </c>
      <c r="BC318" s="54"/>
      <c r="BD318" s="54"/>
      <c r="BE318" s="54">
        <f t="shared" si="13"/>
        <v>1</v>
      </c>
      <c r="BF318" s="54"/>
      <c r="BG318" s="54"/>
      <c r="BH318" s="54">
        <f>LOOKUP(BE318,標準報酬等級表!$B$11:$B$42,標準報酬等級表!$D$11:$D$42)</f>
        <v>88</v>
      </c>
      <c r="BI318" s="54"/>
      <c r="BJ318" s="54"/>
      <c r="BK318" s="54">
        <f t="shared" si="14"/>
        <v>1</v>
      </c>
      <c r="BL318" s="54"/>
      <c r="BM318" s="54"/>
      <c r="BN318" s="54"/>
      <c r="BO318" s="54">
        <f>LOOKUP(BK318,標準報酬等級表!$B$11:$B$42,標準報酬等級表!$D$11:$D$42)</f>
        <v>88</v>
      </c>
      <c r="BP318" s="54"/>
      <c r="BQ318" s="54"/>
      <c r="BR318" s="54"/>
      <c r="BS318" s="49"/>
      <c r="BT318" s="49"/>
      <c r="BU318" s="49"/>
      <c r="BV318" s="49"/>
      <c r="BW318" s="49"/>
      <c r="BX318" s="49"/>
      <c r="BY318" s="49"/>
      <c r="BZ318" s="49"/>
      <c r="CA318" s="49"/>
      <c r="CB318" s="49"/>
      <c r="CC318" s="55"/>
      <c r="CD318" s="55"/>
      <c r="CE318" s="55"/>
      <c r="CF318" s="55"/>
      <c r="CG318" s="55"/>
      <c r="CH318" s="55"/>
    </row>
    <row r="319" spans="2:86" ht="21.75" customHeight="1" x14ac:dyDescent="0.15">
      <c r="B319" s="55"/>
      <c r="C319" s="55"/>
      <c r="D319" s="55"/>
      <c r="E319" s="55"/>
      <c r="F319" s="55"/>
      <c r="G319" s="55"/>
      <c r="H319" s="55"/>
      <c r="I319" s="55"/>
      <c r="J319" s="55"/>
      <c r="K319" s="55"/>
      <c r="L319" s="55"/>
      <c r="M319" s="55"/>
      <c r="N319" s="55"/>
      <c r="O319" s="55"/>
      <c r="P319" s="55"/>
      <c r="Q319" s="55"/>
      <c r="R319" s="55"/>
      <c r="S319" s="55"/>
      <c r="T319" s="55"/>
      <c r="U319" s="49"/>
      <c r="V319" s="49"/>
      <c r="W319" s="49"/>
      <c r="X319" s="49"/>
      <c r="Y319" s="49"/>
      <c r="Z319" s="49"/>
      <c r="AA319" s="49"/>
      <c r="AB319" s="49"/>
      <c r="AC319" s="49"/>
      <c r="AD319" s="49"/>
      <c r="AE319" s="49"/>
      <c r="AF319" s="49"/>
      <c r="AG319" s="55"/>
      <c r="AH319" s="55"/>
      <c r="AI319" s="55"/>
      <c r="AJ319" s="55"/>
      <c r="AK319" s="55"/>
      <c r="AL319" s="55"/>
      <c r="AM319" s="55"/>
      <c r="AN319" s="55"/>
      <c r="AO319" s="55"/>
      <c r="AP319" s="55"/>
      <c r="AQ319" s="55"/>
      <c r="AR319" s="55"/>
      <c r="AS319" s="55"/>
      <c r="AT319" s="54">
        <f t="shared" si="12"/>
        <v>0</v>
      </c>
      <c r="AU319" s="54"/>
      <c r="AV319" s="54"/>
      <c r="AW319" s="54"/>
      <c r="AX319" s="54"/>
      <c r="AY319" s="54">
        <f>MATCH(AT319,標準報酬等級表!$F$8:$F$57,1)</f>
        <v>1</v>
      </c>
      <c r="AZ319" s="54"/>
      <c r="BA319" s="54"/>
      <c r="BB319" s="54">
        <f>LOOKUP(AY319,標準報酬等級表!$A$8:$A$57,標準報酬等級表!$D$8:$D$57)</f>
        <v>58</v>
      </c>
      <c r="BC319" s="54"/>
      <c r="BD319" s="54"/>
      <c r="BE319" s="54">
        <f t="shared" si="13"/>
        <v>1</v>
      </c>
      <c r="BF319" s="54"/>
      <c r="BG319" s="54"/>
      <c r="BH319" s="54">
        <f>LOOKUP(BE319,標準報酬等級表!$B$11:$B$42,標準報酬等級表!$D$11:$D$42)</f>
        <v>88</v>
      </c>
      <c r="BI319" s="54"/>
      <c r="BJ319" s="54"/>
      <c r="BK319" s="54">
        <f t="shared" si="14"/>
        <v>1</v>
      </c>
      <c r="BL319" s="54"/>
      <c r="BM319" s="54"/>
      <c r="BN319" s="54"/>
      <c r="BO319" s="54">
        <f>LOOKUP(BK319,標準報酬等級表!$B$11:$B$42,標準報酬等級表!$D$11:$D$42)</f>
        <v>88</v>
      </c>
      <c r="BP319" s="54"/>
      <c r="BQ319" s="54"/>
      <c r="BR319" s="54"/>
      <c r="BS319" s="49"/>
      <c r="BT319" s="49"/>
      <c r="BU319" s="49"/>
      <c r="BV319" s="49"/>
      <c r="BW319" s="49"/>
      <c r="BX319" s="49"/>
      <c r="BY319" s="49"/>
      <c r="BZ319" s="49"/>
      <c r="CA319" s="49"/>
      <c r="CB319" s="49"/>
      <c r="CC319" s="55"/>
      <c r="CD319" s="55"/>
      <c r="CE319" s="55"/>
      <c r="CF319" s="55"/>
      <c r="CG319" s="55"/>
      <c r="CH319" s="55"/>
    </row>
    <row r="320" spans="2:86" ht="21.75" customHeight="1" x14ac:dyDescent="0.15">
      <c r="B320" s="55"/>
      <c r="C320" s="55"/>
      <c r="D320" s="55"/>
      <c r="E320" s="55"/>
      <c r="F320" s="55"/>
      <c r="G320" s="55"/>
      <c r="H320" s="55"/>
      <c r="I320" s="55"/>
      <c r="J320" s="55"/>
      <c r="K320" s="55"/>
      <c r="L320" s="55"/>
      <c r="M320" s="55"/>
      <c r="N320" s="55"/>
      <c r="O320" s="55"/>
      <c r="P320" s="55"/>
      <c r="Q320" s="55"/>
      <c r="R320" s="55"/>
      <c r="S320" s="55"/>
      <c r="T320" s="55"/>
      <c r="U320" s="49"/>
      <c r="V320" s="49"/>
      <c r="W320" s="49"/>
      <c r="X320" s="49"/>
      <c r="Y320" s="49"/>
      <c r="Z320" s="49"/>
      <c r="AA320" s="49"/>
      <c r="AB320" s="49"/>
      <c r="AC320" s="49"/>
      <c r="AD320" s="49"/>
      <c r="AE320" s="49"/>
      <c r="AF320" s="49"/>
      <c r="AG320" s="55"/>
      <c r="AH320" s="55"/>
      <c r="AI320" s="55"/>
      <c r="AJ320" s="55"/>
      <c r="AK320" s="55"/>
      <c r="AL320" s="55"/>
      <c r="AM320" s="55"/>
      <c r="AN320" s="55"/>
      <c r="AO320" s="55"/>
      <c r="AP320" s="55"/>
      <c r="AQ320" s="55"/>
      <c r="AR320" s="55"/>
      <c r="AS320" s="55"/>
      <c r="AT320" s="54">
        <f t="shared" si="12"/>
        <v>0</v>
      </c>
      <c r="AU320" s="54"/>
      <c r="AV320" s="54"/>
      <c r="AW320" s="54"/>
      <c r="AX320" s="54"/>
      <c r="AY320" s="54">
        <f>MATCH(AT320,標準報酬等級表!$F$8:$F$57,1)</f>
        <v>1</v>
      </c>
      <c r="AZ320" s="54"/>
      <c r="BA320" s="54"/>
      <c r="BB320" s="54">
        <f>LOOKUP(AY320,標準報酬等級表!$A$8:$A$57,標準報酬等級表!$D$8:$D$57)</f>
        <v>58</v>
      </c>
      <c r="BC320" s="54"/>
      <c r="BD320" s="54"/>
      <c r="BE320" s="54">
        <f t="shared" si="13"/>
        <v>1</v>
      </c>
      <c r="BF320" s="54"/>
      <c r="BG320" s="54"/>
      <c r="BH320" s="54">
        <f>LOOKUP(BE320,標準報酬等級表!$B$11:$B$42,標準報酬等級表!$D$11:$D$42)</f>
        <v>88</v>
      </c>
      <c r="BI320" s="54"/>
      <c r="BJ320" s="54"/>
      <c r="BK320" s="54">
        <f t="shared" si="14"/>
        <v>1</v>
      </c>
      <c r="BL320" s="54"/>
      <c r="BM320" s="54"/>
      <c r="BN320" s="54"/>
      <c r="BO320" s="54">
        <f>LOOKUP(BK320,標準報酬等級表!$B$11:$B$42,標準報酬等級表!$D$11:$D$42)</f>
        <v>88</v>
      </c>
      <c r="BP320" s="54"/>
      <c r="BQ320" s="54"/>
      <c r="BR320" s="54"/>
      <c r="BS320" s="49"/>
      <c r="BT320" s="49"/>
      <c r="BU320" s="49"/>
      <c r="BV320" s="49"/>
      <c r="BW320" s="49"/>
      <c r="BX320" s="49"/>
      <c r="BY320" s="49"/>
      <c r="BZ320" s="49"/>
      <c r="CA320" s="49"/>
      <c r="CB320" s="49"/>
      <c r="CC320" s="55"/>
      <c r="CD320" s="55"/>
      <c r="CE320" s="55"/>
      <c r="CF320" s="55"/>
      <c r="CG320" s="55"/>
      <c r="CH320" s="55"/>
    </row>
    <row r="321" spans="2:86" ht="21.75" customHeight="1" x14ac:dyDescent="0.15">
      <c r="B321" s="55"/>
      <c r="C321" s="55"/>
      <c r="D321" s="55"/>
      <c r="E321" s="55"/>
      <c r="F321" s="55"/>
      <c r="G321" s="55"/>
      <c r="H321" s="55"/>
      <c r="I321" s="55"/>
      <c r="J321" s="55"/>
      <c r="K321" s="55"/>
      <c r="L321" s="55"/>
      <c r="M321" s="55"/>
      <c r="N321" s="55"/>
      <c r="O321" s="55"/>
      <c r="P321" s="55"/>
      <c r="Q321" s="55"/>
      <c r="R321" s="55"/>
      <c r="S321" s="55"/>
      <c r="T321" s="55"/>
      <c r="U321" s="49"/>
      <c r="V321" s="49"/>
      <c r="W321" s="49"/>
      <c r="X321" s="49"/>
      <c r="Y321" s="49"/>
      <c r="Z321" s="49"/>
      <c r="AA321" s="49"/>
      <c r="AB321" s="49"/>
      <c r="AC321" s="49"/>
      <c r="AD321" s="49"/>
      <c r="AE321" s="49"/>
      <c r="AF321" s="49"/>
      <c r="AG321" s="55"/>
      <c r="AH321" s="55"/>
      <c r="AI321" s="55"/>
      <c r="AJ321" s="55"/>
      <c r="AK321" s="55"/>
      <c r="AL321" s="55"/>
      <c r="AM321" s="55"/>
      <c r="AN321" s="55"/>
      <c r="AO321" s="55"/>
      <c r="AP321" s="55"/>
      <c r="AQ321" s="55"/>
      <c r="AR321" s="55"/>
      <c r="AS321" s="55"/>
      <c r="AT321" s="54">
        <f t="shared" si="12"/>
        <v>0</v>
      </c>
      <c r="AU321" s="54"/>
      <c r="AV321" s="54"/>
      <c r="AW321" s="54"/>
      <c r="AX321" s="54"/>
      <c r="AY321" s="54">
        <f>MATCH(AT321,標準報酬等級表!$F$8:$F$57,1)</f>
        <v>1</v>
      </c>
      <c r="AZ321" s="54"/>
      <c r="BA321" s="54"/>
      <c r="BB321" s="54">
        <f>LOOKUP(AY321,標準報酬等級表!$A$8:$A$57,標準報酬等級表!$D$8:$D$57)</f>
        <v>58</v>
      </c>
      <c r="BC321" s="54"/>
      <c r="BD321" s="54"/>
      <c r="BE321" s="54">
        <f t="shared" si="13"/>
        <v>1</v>
      </c>
      <c r="BF321" s="54"/>
      <c r="BG321" s="54"/>
      <c r="BH321" s="54">
        <f>LOOKUP(BE321,標準報酬等級表!$B$11:$B$42,標準報酬等級表!$D$11:$D$42)</f>
        <v>88</v>
      </c>
      <c r="BI321" s="54"/>
      <c r="BJ321" s="54"/>
      <c r="BK321" s="54">
        <f t="shared" si="14"/>
        <v>1</v>
      </c>
      <c r="BL321" s="54"/>
      <c r="BM321" s="54"/>
      <c r="BN321" s="54"/>
      <c r="BO321" s="54">
        <f>LOOKUP(BK321,標準報酬等級表!$B$11:$B$42,標準報酬等級表!$D$11:$D$42)</f>
        <v>88</v>
      </c>
      <c r="BP321" s="54"/>
      <c r="BQ321" s="54"/>
      <c r="BR321" s="54"/>
      <c r="BS321" s="49"/>
      <c r="BT321" s="49"/>
      <c r="BU321" s="49"/>
      <c r="BV321" s="49"/>
      <c r="BW321" s="49"/>
      <c r="BX321" s="49"/>
      <c r="BY321" s="49"/>
      <c r="BZ321" s="49"/>
      <c r="CA321" s="49"/>
      <c r="CB321" s="49"/>
      <c r="CC321" s="55"/>
      <c r="CD321" s="55"/>
      <c r="CE321" s="55"/>
      <c r="CF321" s="55"/>
      <c r="CG321" s="55"/>
      <c r="CH321" s="55"/>
    </row>
    <row r="322" spans="2:86" ht="21.75" customHeight="1" x14ac:dyDescent="0.15">
      <c r="B322" s="55"/>
      <c r="C322" s="55"/>
      <c r="D322" s="55"/>
      <c r="E322" s="55"/>
      <c r="F322" s="55"/>
      <c r="G322" s="55"/>
      <c r="H322" s="55"/>
      <c r="I322" s="55"/>
      <c r="J322" s="55"/>
      <c r="K322" s="55"/>
      <c r="L322" s="55"/>
      <c r="M322" s="55"/>
      <c r="N322" s="55"/>
      <c r="O322" s="55"/>
      <c r="P322" s="55"/>
      <c r="Q322" s="55"/>
      <c r="R322" s="55"/>
      <c r="S322" s="55"/>
      <c r="T322" s="55"/>
      <c r="U322" s="49"/>
      <c r="V322" s="49"/>
      <c r="W322" s="49"/>
      <c r="X322" s="49"/>
      <c r="Y322" s="49"/>
      <c r="Z322" s="49"/>
      <c r="AA322" s="49"/>
      <c r="AB322" s="49"/>
      <c r="AC322" s="49"/>
      <c r="AD322" s="49"/>
      <c r="AE322" s="49"/>
      <c r="AF322" s="49"/>
      <c r="AG322" s="55"/>
      <c r="AH322" s="55"/>
      <c r="AI322" s="55"/>
      <c r="AJ322" s="55"/>
      <c r="AK322" s="55"/>
      <c r="AL322" s="55"/>
      <c r="AM322" s="55"/>
      <c r="AN322" s="55"/>
      <c r="AO322" s="55"/>
      <c r="AP322" s="55"/>
      <c r="AQ322" s="55"/>
      <c r="AR322" s="55"/>
      <c r="AS322" s="55"/>
      <c r="AT322" s="54">
        <f t="shared" si="12"/>
        <v>0</v>
      </c>
      <c r="AU322" s="54"/>
      <c r="AV322" s="54"/>
      <c r="AW322" s="54"/>
      <c r="AX322" s="54"/>
      <c r="AY322" s="54">
        <f>MATCH(AT322,標準報酬等級表!$F$8:$F$57,1)</f>
        <v>1</v>
      </c>
      <c r="AZ322" s="54"/>
      <c r="BA322" s="54"/>
      <c r="BB322" s="54">
        <f>LOOKUP(AY322,標準報酬等級表!$A$8:$A$57,標準報酬等級表!$D$8:$D$57)</f>
        <v>58</v>
      </c>
      <c r="BC322" s="54"/>
      <c r="BD322" s="54"/>
      <c r="BE322" s="54">
        <f t="shared" si="13"/>
        <v>1</v>
      </c>
      <c r="BF322" s="54"/>
      <c r="BG322" s="54"/>
      <c r="BH322" s="54">
        <f>LOOKUP(BE322,標準報酬等級表!$B$11:$B$42,標準報酬等級表!$D$11:$D$42)</f>
        <v>88</v>
      </c>
      <c r="BI322" s="54"/>
      <c r="BJ322" s="54"/>
      <c r="BK322" s="54">
        <f t="shared" si="14"/>
        <v>1</v>
      </c>
      <c r="BL322" s="54"/>
      <c r="BM322" s="54"/>
      <c r="BN322" s="54"/>
      <c r="BO322" s="54">
        <f>LOOKUP(BK322,標準報酬等級表!$B$11:$B$42,標準報酬等級表!$D$11:$D$42)</f>
        <v>88</v>
      </c>
      <c r="BP322" s="54"/>
      <c r="BQ322" s="54"/>
      <c r="BR322" s="54"/>
      <c r="BS322" s="49"/>
      <c r="BT322" s="49"/>
      <c r="BU322" s="49"/>
      <c r="BV322" s="49"/>
      <c r="BW322" s="49"/>
      <c r="BX322" s="49"/>
      <c r="BY322" s="49"/>
      <c r="BZ322" s="49"/>
      <c r="CA322" s="49"/>
      <c r="CB322" s="49"/>
      <c r="CC322" s="55"/>
      <c r="CD322" s="55"/>
      <c r="CE322" s="55"/>
      <c r="CF322" s="55"/>
      <c r="CG322" s="55"/>
      <c r="CH322" s="55"/>
    </row>
    <row r="323" spans="2:86" ht="21.75" customHeight="1" x14ac:dyDescent="0.15">
      <c r="B323" s="55"/>
      <c r="C323" s="55"/>
      <c r="D323" s="55"/>
      <c r="E323" s="55"/>
      <c r="F323" s="55"/>
      <c r="G323" s="55"/>
      <c r="H323" s="55"/>
      <c r="I323" s="55"/>
      <c r="J323" s="55"/>
      <c r="K323" s="55"/>
      <c r="L323" s="55"/>
      <c r="M323" s="55"/>
      <c r="N323" s="55"/>
      <c r="O323" s="55"/>
      <c r="P323" s="55"/>
      <c r="Q323" s="55"/>
      <c r="R323" s="55"/>
      <c r="S323" s="55"/>
      <c r="T323" s="55"/>
      <c r="U323" s="49"/>
      <c r="V323" s="49"/>
      <c r="W323" s="49"/>
      <c r="X323" s="49"/>
      <c r="Y323" s="49"/>
      <c r="Z323" s="49"/>
      <c r="AA323" s="49"/>
      <c r="AB323" s="49"/>
      <c r="AC323" s="49"/>
      <c r="AD323" s="49"/>
      <c r="AE323" s="49"/>
      <c r="AF323" s="49"/>
      <c r="AG323" s="55"/>
      <c r="AH323" s="55"/>
      <c r="AI323" s="55"/>
      <c r="AJ323" s="55"/>
      <c r="AK323" s="55"/>
      <c r="AL323" s="55"/>
      <c r="AM323" s="55"/>
      <c r="AN323" s="55"/>
      <c r="AO323" s="55"/>
      <c r="AP323" s="55"/>
      <c r="AQ323" s="55"/>
      <c r="AR323" s="55"/>
      <c r="AS323" s="55"/>
      <c r="AT323" s="54">
        <f t="shared" si="12"/>
        <v>0</v>
      </c>
      <c r="AU323" s="54"/>
      <c r="AV323" s="54"/>
      <c r="AW323" s="54"/>
      <c r="AX323" s="54"/>
      <c r="AY323" s="54">
        <f>MATCH(AT323,標準報酬等級表!$F$8:$F$57,1)</f>
        <v>1</v>
      </c>
      <c r="AZ323" s="54"/>
      <c r="BA323" s="54"/>
      <c r="BB323" s="54">
        <f>LOOKUP(AY323,標準報酬等級表!$A$8:$A$57,標準報酬等級表!$D$8:$D$57)</f>
        <v>58</v>
      </c>
      <c r="BC323" s="54"/>
      <c r="BD323" s="54"/>
      <c r="BE323" s="54">
        <f t="shared" si="13"/>
        <v>1</v>
      </c>
      <c r="BF323" s="54"/>
      <c r="BG323" s="54"/>
      <c r="BH323" s="54">
        <f>LOOKUP(BE323,標準報酬等級表!$B$11:$B$42,標準報酬等級表!$D$11:$D$42)</f>
        <v>88</v>
      </c>
      <c r="BI323" s="54"/>
      <c r="BJ323" s="54"/>
      <c r="BK323" s="54">
        <f t="shared" si="14"/>
        <v>1</v>
      </c>
      <c r="BL323" s="54"/>
      <c r="BM323" s="54"/>
      <c r="BN323" s="54"/>
      <c r="BO323" s="54">
        <f>LOOKUP(BK323,標準報酬等級表!$B$11:$B$42,標準報酬等級表!$D$11:$D$42)</f>
        <v>88</v>
      </c>
      <c r="BP323" s="54"/>
      <c r="BQ323" s="54"/>
      <c r="BR323" s="54"/>
      <c r="BS323" s="49"/>
      <c r="BT323" s="49"/>
      <c r="BU323" s="49"/>
      <c r="BV323" s="49"/>
      <c r="BW323" s="49"/>
      <c r="BX323" s="49"/>
      <c r="BY323" s="49"/>
      <c r="BZ323" s="49"/>
      <c r="CA323" s="49"/>
      <c r="CB323" s="49"/>
      <c r="CC323" s="55"/>
      <c r="CD323" s="55"/>
      <c r="CE323" s="55"/>
      <c r="CF323" s="55"/>
      <c r="CG323" s="55"/>
      <c r="CH323" s="55"/>
    </row>
    <row r="324" spans="2:86" ht="21.75" customHeight="1" x14ac:dyDescent="0.15">
      <c r="B324" s="55"/>
      <c r="C324" s="55"/>
      <c r="D324" s="55"/>
      <c r="E324" s="55"/>
      <c r="F324" s="55"/>
      <c r="G324" s="55"/>
      <c r="H324" s="55"/>
      <c r="I324" s="55"/>
      <c r="J324" s="55"/>
      <c r="K324" s="55"/>
      <c r="L324" s="55"/>
      <c r="M324" s="55"/>
      <c r="N324" s="55"/>
      <c r="O324" s="55"/>
      <c r="P324" s="55"/>
      <c r="Q324" s="55"/>
      <c r="R324" s="55"/>
      <c r="S324" s="55"/>
      <c r="T324" s="55"/>
      <c r="U324" s="49"/>
      <c r="V324" s="49"/>
      <c r="W324" s="49"/>
      <c r="X324" s="49"/>
      <c r="Y324" s="49"/>
      <c r="Z324" s="49"/>
      <c r="AA324" s="49"/>
      <c r="AB324" s="49"/>
      <c r="AC324" s="49"/>
      <c r="AD324" s="49"/>
      <c r="AE324" s="49"/>
      <c r="AF324" s="49"/>
      <c r="AG324" s="55"/>
      <c r="AH324" s="55"/>
      <c r="AI324" s="55"/>
      <c r="AJ324" s="55"/>
      <c r="AK324" s="55"/>
      <c r="AL324" s="55"/>
      <c r="AM324" s="55"/>
      <c r="AN324" s="55"/>
      <c r="AO324" s="55"/>
      <c r="AP324" s="55"/>
      <c r="AQ324" s="55"/>
      <c r="AR324" s="55"/>
      <c r="AS324" s="55"/>
      <c r="AT324" s="54">
        <f t="shared" si="12"/>
        <v>0</v>
      </c>
      <c r="AU324" s="54"/>
      <c r="AV324" s="54"/>
      <c r="AW324" s="54"/>
      <c r="AX324" s="54"/>
      <c r="AY324" s="54">
        <f>MATCH(AT324,標準報酬等級表!$F$8:$F$57,1)</f>
        <v>1</v>
      </c>
      <c r="AZ324" s="54"/>
      <c r="BA324" s="54"/>
      <c r="BB324" s="54">
        <f>LOOKUP(AY324,標準報酬等級表!$A$8:$A$57,標準報酬等級表!$D$8:$D$57)</f>
        <v>58</v>
      </c>
      <c r="BC324" s="54"/>
      <c r="BD324" s="54"/>
      <c r="BE324" s="54">
        <f t="shared" si="13"/>
        <v>1</v>
      </c>
      <c r="BF324" s="54"/>
      <c r="BG324" s="54"/>
      <c r="BH324" s="54">
        <f>LOOKUP(BE324,標準報酬等級表!$B$11:$B$42,標準報酬等級表!$D$11:$D$42)</f>
        <v>88</v>
      </c>
      <c r="BI324" s="54"/>
      <c r="BJ324" s="54"/>
      <c r="BK324" s="54">
        <f t="shared" si="14"/>
        <v>1</v>
      </c>
      <c r="BL324" s="54"/>
      <c r="BM324" s="54"/>
      <c r="BN324" s="54"/>
      <c r="BO324" s="54">
        <f>LOOKUP(BK324,標準報酬等級表!$B$11:$B$42,標準報酬等級表!$D$11:$D$42)</f>
        <v>88</v>
      </c>
      <c r="BP324" s="54"/>
      <c r="BQ324" s="54"/>
      <c r="BR324" s="54"/>
      <c r="BS324" s="49"/>
      <c r="BT324" s="49"/>
      <c r="BU324" s="49"/>
      <c r="BV324" s="49"/>
      <c r="BW324" s="49"/>
      <c r="BX324" s="49"/>
      <c r="BY324" s="49"/>
      <c r="BZ324" s="49"/>
      <c r="CA324" s="49"/>
      <c r="CB324" s="49"/>
      <c r="CC324" s="55"/>
      <c r="CD324" s="55"/>
      <c r="CE324" s="55"/>
      <c r="CF324" s="55"/>
      <c r="CG324" s="55"/>
      <c r="CH324" s="55"/>
    </row>
    <row r="325" spans="2:86" ht="21.75" customHeight="1" x14ac:dyDescent="0.15">
      <c r="B325" s="55"/>
      <c r="C325" s="55"/>
      <c r="D325" s="55"/>
      <c r="E325" s="55"/>
      <c r="F325" s="55"/>
      <c r="G325" s="55"/>
      <c r="H325" s="55"/>
      <c r="I325" s="55"/>
      <c r="J325" s="55"/>
      <c r="K325" s="55"/>
      <c r="L325" s="55"/>
      <c r="M325" s="55"/>
      <c r="N325" s="55"/>
      <c r="O325" s="55"/>
      <c r="P325" s="55"/>
      <c r="Q325" s="55"/>
      <c r="R325" s="55"/>
      <c r="S325" s="55"/>
      <c r="T325" s="55"/>
      <c r="U325" s="49"/>
      <c r="V325" s="49"/>
      <c r="W325" s="49"/>
      <c r="X325" s="49"/>
      <c r="Y325" s="49"/>
      <c r="Z325" s="49"/>
      <c r="AA325" s="49"/>
      <c r="AB325" s="49"/>
      <c r="AC325" s="49"/>
      <c r="AD325" s="49"/>
      <c r="AE325" s="49"/>
      <c r="AF325" s="49"/>
      <c r="AG325" s="55"/>
      <c r="AH325" s="55"/>
      <c r="AI325" s="55"/>
      <c r="AJ325" s="55"/>
      <c r="AK325" s="55"/>
      <c r="AL325" s="55"/>
      <c r="AM325" s="55"/>
      <c r="AN325" s="55"/>
      <c r="AO325" s="55"/>
      <c r="AP325" s="55"/>
      <c r="AQ325" s="55"/>
      <c r="AR325" s="55"/>
      <c r="AS325" s="55"/>
      <c r="AT325" s="54">
        <f t="shared" si="12"/>
        <v>0</v>
      </c>
      <c r="AU325" s="54"/>
      <c r="AV325" s="54"/>
      <c r="AW325" s="54"/>
      <c r="AX325" s="54"/>
      <c r="AY325" s="54">
        <f>MATCH(AT325,標準報酬等級表!$F$8:$F$57,1)</f>
        <v>1</v>
      </c>
      <c r="AZ325" s="54"/>
      <c r="BA325" s="54"/>
      <c r="BB325" s="54">
        <f>LOOKUP(AY325,標準報酬等級表!$A$8:$A$57,標準報酬等級表!$D$8:$D$57)</f>
        <v>58</v>
      </c>
      <c r="BC325" s="54"/>
      <c r="BD325" s="54"/>
      <c r="BE325" s="54">
        <f t="shared" si="13"/>
        <v>1</v>
      </c>
      <c r="BF325" s="54"/>
      <c r="BG325" s="54"/>
      <c r="BH325" s="54">
        <f>LOOKUP(BE325,標準報酬等級表!$B$11:$B$42,標準報酬等級表!$D$11:$D$42)</f>
        <v>88</v>
      </c>
      <c r="BI325" s="54"/>
      <c r="BJ325" s="54"/>
      <c r="BK325" s="54">
        <f t="shared" si="14"/>
        <v>1</v>
      </c>
      <c r="BL325" s="54"/>
      <c r="BM325" s="54"/>
      <c r="BN325" s="54"/>
      <c r="BO325" s="54">
        <f>LOOKUP(BK325,標準報酬等級表!$B$11:$B$42,標準報酬等級表!$D$11:$D$42)</f>
        <v>88</v>
      </c>
      <c r="BP325" s="54"/>
      <c r="BQ325" s="54"/>
      <c r="BR325" s="54"/>
      <c r="BS325" s="49"/>
      <c r="BT325" s="49"/>
      <c r="BU325" s="49"/>
      <c r="BV325" s="49"/>
      <c r="BW325" s="49"/>
      <c r="BX325" s="49"/>
      <c r="BY325" s="49"/>
      <c r="BZ325" s="49"/>
      <c r="CA325" s="49"/>
      <c r="CB325" s="49"/>
      <c r="CC325" s="55"/>
      <c r="CD325" s="55"/>
      <c r="CE325" s="55"/>
      <c r="CF325" s="55"/>
      <c r="CG325" s="55"/>
      <c r="CH325" s="55"/>
    </row>
    <row r="326" spans="2:86" ht="21.75" customHeight="1" x14ac:dyDescent="0.15">
      <c r="B326" s="55"/>
      <c r="C326" s="55"/>
      <c r="D326" s="55"/>
      <c r="E326" s="55"/>
      <c r="F326" s="55"/>
      <c r="G326" s="55"/>
      <c r="H326" s="55"/>
      <c r="I326" s="55"/>
      <c r="J326" s="55"/>
      <c r="K326" s="55"/>
      <c r="L326" s="55"/>
      <c r="M326" s="55"/>
      <c r="N326" s="55"/>
      <c r="O326" s="55"/>
      <c r="P326" s="55"/>
      <c r="Q326" s="55"/>
      <c r="R326" s="55"/>
      <c r="S326" s="55"/>
      <c r="T326" s="55"/>
      <c r="U326" s="49"/>
      <c r="V326" s="49"/>
      <c r="W326" s="49"/>
      <c r="X326" s="49"/>
      <c r="Y326" s="49"/>
      <c r="Z326" s="49"/>
      <c r="AA326" s="49"/>
      <c r="AB326" s="49"/>
      <c r="AC326" s="49"/>
      <c r="AD326" s="49"/>
      <c r="AE326" s="49"/>
      <c r="AF326" s="49"/>
      <c r="AG326" s="55"/>
      <c r="AH326" s="55"/>
      <c r="AI326" s="55"/>
      <c r="AJ326" s="55"/>
      <c r="AK326" s="55"/>
      <c r="AL326" s="55"/>
      <c r="AM326" s="55"/>
      <c r="AN326" s="55"/>
      <c r="AO326" s="55"/>
      <c r="AP326" s="55"/>
      <c r="AQ326" s="55"/>
      <c r="AR326" s="55"/>
      <c r="AS326" s="55"/>
      <c r="AT326" s="54">
        <f t="shared" si="12"/>
        <v>0</v>
      </c>
      <c r="AU326" s="54"/>
      <c r="AV326" s="54"/>
      <c r="AW326" s="54"/>
      <c r="AX326" s="54"/>
      <c r="AY326" s="54">
        <f>MATCH(AT326,標準報酬等級表!$F$8:$F$57,1)</f>
        <v>1</v>
      </c>
      <c r="AZ326" s="54"/>
      <c r="BA326" s="54"/>
      <c r="BB326" s="54">
        <f>LOOKUP(AY326,標準報酬等級表!$A$8:$A$57,標準報酬等級表!$D$8:$D$57)</f>
        <v>58</v>
      </c>
      <c r="BC326" s="54"/>
      <c r="BD326" s="54"/>
      <c r="BE326" s="54">
        <f t="shared" si="13"/>
        <v>1</v>
      </c>
      <c r="BF326" s="54"/>
      <c r="BG326" s="54"/>
      <c r="BH326" s="54">
        <f>LOOKUP(BE326,標準報酬等級表!$B$11:$B$42,標準報酬等級表!$D$11:$D$42)</f>
        <v>88</v>
      </c>
      <c r="BI326" s="54"/>
      <c r="BJ326" s="54"/>
      <c r="BK326" s="54">
        <f t="shared" si="14"/>
        <v>1</v>
      </c>
      <c r="BL326" s="54"/>
      <c r="BM326" s="54"/>
      <c r="BN326" s="54"/>
      <c r="BO326" s="54">
        <f>LOOKUP(BK326,標準報酬等級表!$B$11:$B$42,標準報酬等級表!$D$11:$D$42)</f>
        <v>88</v>
      </c>
      <c r="BP326" s="54"/>
      <c r="BQ326" s="54"/>
      <c r="BR326" s="54"/>
      <c r="BS326" s="49"/>
      <c r="BT326" s="49"/>
      <c r="BU326" s="49"/>
      <c r="BV326" s="49"/>
      <c r="BW326" s="49"/>
      <c r="BX326" s="49"/>
      <c r="BY326" s="49"/>
      <c r="BZ326" s="49"/>
      <c r="CA326" s="49"/>
      <c r="CB326" s="49"/>
      <c r="CC326" s="55"/>
      <c r="CD326" s="55"/>
      <c r="CE326" s="55"/>
      <c r="CF326" s="55"/>
      <c r="CG326" s="55"/>
      <c r="CH326" s="55"/>
    </row>
    <row r="327" spans="2:86" ht="21.75" customHeight="1" x14ac:dyDescent="0.15">
      <c r="B327" s="55"/>
      <c r="C327" s="55"/>
      <c r="D327" s="55"/>
      <c r="E327" s="55"/>
      <c r="F327" s="55"/>
      <c r="G327" s="55"/>
      <c r="H327" s="55"/>
      <c r="I327" s="55"/>
      <c r="J327" s="55"/>
      <c r="K327" s="55"/>
      <c r="L327" s="55"/>
      <c r="M327" s="55"/>
      <c r="N327" s="55"/>
      <c r="O327" s="55"/>
      <c r="P327" s="55"/>
      <c r="Q327" s="55"/>
      <c r="R327" s="55"/>
      <c r="S327" s="55"/>
      <c r="T327" s="55"/>
      <c r="U327" s="49"/>
      <c r="V327" s="49"/>
      <c r="W327" s="49"/>
      <c r="X327" s="49"/>
      <c r="Y327" s="49"/>
      <c r="Z327" s="49"/>
      <c r="AA327" s="49"/>
      <c r="AB327" s="49"/>
      <c r="AC327" s="49"/>
      <c r="AD327" s="49"/>
      <c r="AE327" s="49"/>
      <c r="AF327" s="49"/>
      <c r="AG327" s="55"/>
      <c r="AH327" s="55"/>
      <c r="AI327" s="55"/>
      <c r="AJ327" s="55"/>
      <c r="AK327" s="55"/>
      <c r="AL327" s="55"/>
      <c r="AM327" s="55"/>
      <c r="AN327" s="55"/>
      <c r="AO327" s="55"/>
      <c r="AP327" s="55"/>
      <c r="AQ327" s="55"/>
      <c r="AR327" s="55"/>
      <c r="AS327" s="55"/>
      <c r="AT327" s="54">
        <f t="shared" si="12"/>
        <v>0</v>
      </c>
      <c r="AU327" s="54"/>
      <c r="AV327" s="54"/>
      <c r="AW327" s="54"/>
      <c r="AX327" s="54"/>
      <c r="AY327" s="54">
        <f>MATCH(AT327,標準報酬等級表!$F$8:$F$57,1)</f>
        <v>1</v>
      </c>
      <c r="AZ327" s="54"/>
      <c r="BA327" s="54"/>
      <c r="BB327" s="54">
        <f>LOOKUP(AY327,標準報酬等級表!$A$8:$A$57,標準報酬等級表!$D$8:$D$57)</f>
        <v>58</v>
      </c>
      <c r="BC327" s="54"/>
      <c r="BD327" s="54"/>
      <c r="BE327" s="54">
        <f t="shared" si="13"/>
        <v>1</v>
      </c>
      <c r="BF327" s="54"/>
      <c r="BG327" s="54"/>
      <c r="BH327" s="54">
        <f>LOOKUP(BE327,標準報酬等級表!$B$11:$B$42,標準報酬等級表!$D$11:$D$42)</f>
        <v>88</v>
      </c>
      <c r="BI327" s="54"/>
      <c r="BJ327" s="54"/>
      <c r="BK327" s="54">
        <f t="shared" si="14"/>
        <v>1</v>
      </c>
      <c r="BL327" s="54"/>
      <c r="BM327" s="54"/>
      <c r="BN327" s="54"/>
      <c r="BO327" s="54">
        <f>LOOKUP(BK327,標準報酬等級表!$B$11:$B$42,標準報酬等級表!$D$11:$D$42)</f>
        <v>88</v>
      </c>
      <c r="BP327" s="54"/>
      <c r="BQ327" s="54"/>
      <c r="BR327" s="54"/>
      <c r="BS327" s="49"/>
      <c r="BT327" s="49"/>
      <c r="BU327" s="49"/>
      <c r="BV327" s="49"/>
      <c r="BW327" s="49"/>
      <c r="BX327" s="49"/>
      <c r="BY327" s="49"/>
      <c r="BZ327" s="49"/>
      <c r="CA327" s="49"/>
      <c r="CB327" s="49"/>
      <c r="CC327" s="55"/>
      <c r="CD327" s="55"/>
      <c r="CE327" s="55"/>
      <c r="CF327" s="55"/>
      <c r="CG327" s="55"/>
      <c r="CH327" s="55"/>
    </row>
    <row r="328" spans="2:86" ht="21.75" customHeight="1" x14ac:dyDescent="0.15">
      <c r="B328" s="55"/>
      <c r="C328" s="55"/>
      <c r="D328" s="55"/>
      <c r="E328" s="55"/>
      <c r="F328" s="55"/>
      <c r="G328" s="55"/>
      <c r="H328" s="55"/>
      <c r="I328" s="55"/>
      <c r="J328" s="55"/>
      <c r="K328" s="55"/>
      <c r="L328" s="55"/>
      <c r="M328" s="55"/>
      <c r="N328" s="55"/>
      <c r="O328" s="55"/>
      <c r="P328" s="55"/>
      <c r="Q328" s="55"/>
      <c r="R328" s="55"/>
      <c r="S328" s="55"/>
      <c r="T328" s="55"/>
      <c r="U328" s="49"/>
      <c r="V328" s="49"/>
      <c r="W328" s="49"/>
      <c r="X328" s="49"/>
      <c r="Y328" s="49"/>
      <c r="Z328" s="49"/>
      <c r="AA328" s="49"/>
      <c r="AB328" s="49"/>
      <c r="AC328" s="49"/>
      <c r="AD328" s="49"/>
      <c r="AE328" s="49"/>
      <c r="AF328" s="49"/>
      <c r="AG328" s="55"/>
      <c r="AH328" s="55"/>
      <c r="AI328" s="55"/>
      <c r="AJ328" s="55"/>
      <c r="AK328" s="55"/>
      <c r="AL328" s="55"/>
      <c r="AM328" s="55"/>
      <c r="AN328" s="55"/>
      <c r="AO328" s="55"/>
      <c r="AP328" s="55"/>
      <c r="AQ328" s="55"/>
      <c r="AR328" s="55"/>
      <c r="AS328" s="55"/>
      <c r="AT328" s="54">
        <f t="shared" si="12"/>
        <v>0</v>
      </c>
      <c r="AU328" s="54"/>
      <c r="AV328" s="54"/>
      <c r="AW328" s="54"/>
      <c r="AX328" s="54"/>
      <c r="AY328" s="54">
        <f>MATCH(AT328,標準報酬等級表!$F$8:$F$57,1)</f>
        <v>1</v>
      </c>
      <c r="AZ328" s="54"/>
      <c r="BA328" s="54"/>
      <c r="BB328" s="54">
        <f>LOOKUP(AY328,標準報酬等級表!$A$8:$A$57,標準報酬等級表!$D$8:$D$57)</f>
        <v>58</v>
      </c>
      <c r="BC328" s="54"/>
      <c r="BD328" s="54"/>
      <c r="BE328" s="54">
        <f t="shared" si="13"/>
        <v>1</v>
      </c>
      <c r="BF328" s="54"/>
      <c r="BG328" s="54"/>
      <c r="BH328" s="54">
        <f>LOOKUP(BE328,標準報酬等級表!$B$11:$B$42,標準報酬等級表!$D$11:$D$42)</f>
        <v>88</v>
      </c>
      <c r="BI328" s="54"/>
      <c r="BJ328" s="54"/>
      <c r="BK328" s="54">
        <f t="shared" si="14"/>
        <v>1</v>
      </c>
      <c r="BL328" s="54"/>
      <c r="BM328" s="54"/>
      <c r="BN328" s="54"/>
      <c r="BO328" s="54">
        <f>LOOKUP(BK328,標準報酬等級表!$B$11:$B$42,標準報酬等級表!$D$11:$D$42)</f>
        <v>88</v>
      </c>
      <c r="BP328" s="54"/>
      <c r="BQ328" s="54"/>
      <c r="BR328" s="54"/>
      <c r="BS328" s="49"/>
      <c r="BT328" s="49"/>
      <c r="BU328" s="49"/>
      <c r="BV328" s="49"/>
      <c r="BW328" s="49"/>
      <c r="BX328" s="49"/>
      <c r="BY328" s="49"/>
      <c r="BZ328" s="49"/>
      <c r="CA328" s="49"/>
      <c r="CB328" s="49"/>
      <c r="CC328" s="55"/>
      <c r="CD328" s="55"/>
      <c r="CE328" s="55"/>
      <c r="CF328" s="55"/>
      <c r="CG328" s="55"/>
      <c r="CH328" s="55"/>
    </row>
    <row r="329" spans="2:86" ht="21.75" customHeight="1" x14ac:dyDescent="0.15">
      <c r="B329" s="55"/>
      <c r="C329" s="55"/>
      <c r="D329" s="55"/>
      <c r="E329" s="55"/>
      <c r="F329" s="55"/>
      <c r="G329" s="55"/>
      <c r="H329" s="55"/>
      <c r="I329" s="55"/>
      <c r="J329" s="55"/>
      <c r="K329" s="55"/>
      <c r="L329" s="55"/>
      <c r="M329" s="55"/>
      <c r="N329" s="55"/>
      <c r="O329" s="55"/>
      <c r="P329" s="55"/>
      <c r="Q329" s="55"/>
      <c r="R329" s="55"/>
      <c r="S329" s="55"/>
      <c r="T329" s="55"/>
      <c r="U329" s="49"/>
      <c r="V329" s="49"/>
      <c r="W329" s="49"/>
      <c r="X329" s="49"/>
      <c r="Y329" s="49"/>
      <c r="Z329" s="49"/>
      <c r="AA329" s="49"/>
      <c r="AB329" s="49"/>
      <c r="AC329" s="49"/>
      <c r="AD329" s="49"/>
      <c r="AE329" s="49"/>
      <c r="AF329" s="49"/>
      <c r="AG329" s="55"/>
      <c r="AH329" s="55"/>
      <c r="AI329" s="55"/>
      <c r="AJ329" s="55"/>
      <c r="AK329" s="55"/>
      <c r="AL329" s="55"/>
      <c r="AM329" s="55"/>
      <c r="AN329" s="55"/>
      <c r="AO329" s="55"/>
      <c r="AP329" s="55"/>
      <c r="AQ329" s="55"/>
      <c r="AR329" s="55"/>
      <c r="AS329" s="55"/>
      <c r="AT329" s="54">
        <f t="shared" si="12"/>
        <v>0</v>
      </c>
      <c r="AU329" s="54"/>
      <c r="AV329" s="54"/>
      <c r="AW329" s="54"/>
      <c r="AX329" s="54"/>
      <c r="AY329" s="54">
        <f>MATCH(AT329,標準報酬等級表!$F$8:$F$57,1)</f>
        <v>1</v>
      </c>
      <c r="AZ329" s="54"/>
      <c r="BA329" s="54"/>
      <c r="BB329" s="54">
        <f>LOOKUP(AY329,標準報酬等級表!$A$8:$A$57,標準報酬等級表!$D$8:$D$57)</f>
        <v>58</v>
      </c>
      <c r="BC329" s="54"/>
      <c r="BD329" s="54"/>
      <c r="BE329" s="54">
        <f t="shared" si="13"/>
        <v>1</v>
      </c>
      <c r="BF329" s="54"/>
      <c r="BG329" s="54"/>
      <c r="BH329" s="54">
        <f>LOOKUP(BE329,標準報酬等級表!$B$11:$B$42,標準報酬等級表!$D$11:$D$42)</f>
        <v>88</v>
      </c>
      <c r="BI329" s="54"/>
      <c r="BJ329" s="54"/>
      <c r="BK329" s="54">
        <f t="shared" si="14"/>
        <v>1</v>
      </c>
      <c r="BL329" s="54"/>
      <c r="BM329" s="54"/>
      <c r="BN329" s="54"/>
      <c r="BO329" s="54">
        <f>LOOKUP(BK329,標準報酬等級表!$B$11:$B$42,標準報酬等級表!$D$11:$D$42)</f>
        <v>88</v>
      </c>
      <c r="BP329" s="54"/>
      <c r="BQ329" s="54"/>
      <c r="BR329" s="54"/>
      <c r="BS329" s="49"/>
      <c r="BT329" s="49"/>
      <c r="BU329" s="49"/>
      <c r="BV329" s="49"/>
      <c r="BW329" s="49"/>
      <c r="BX329" s="49"/>
      <c r="BY329" s="49"/>
      <c r="BZ329" s="49"/>
      <c r="CA329" s="49"/>
      <c r="CB329" s="49"/>
      <c r="CC329" s="55"/>
      <c r="CD329" s="55"/>
      <c r="CE329" s="55"/>
      <c r="CF329" s="55"/>
      <c r="CG329" s="55"/>
      <c r="CH329" s="55"/>
    </row>
    <row r="330" spans="2:86" ht="21.75" customHeight="1" x14ac:dyDescent="0.15">
      <c r="B330" s="55"/>
      <c r="C330" s="55"/>
      <c r="D330" s="55"/>
      <c r="E330" s="55"/>
      <c r="F330" s="55"/>
      <c r="G330" s="55"/>
      <c r="H330" s="55"/>
      <c r="I330" s="55"/>
      <c r="J330" s="55"/>
      <c r="K330" s="55"/>
      <c r="L330" s="55"/>
      <c r="M330" s="55"/>
      <c r="N330" s="55"/>
      <c r="O330" s="55"/>
      <c r="P330" s="55"/>
      <c r="Q330" s="55"/>
      <c r="R330" s="55"/>
      <c r="S330" s="55"/>
      <c r="T330" s="55"/>
      <c r="U330" s="49"/>
      <c r="V330" s="49"/>
      <c r="W330" s="49"/>
      <c r="X330" s="49"/>
      <c r="Y330" s="49"/>
      <c r="Z330" s="49"/>
      <c r="AA330" s="49"/>
      <c r="AB330" s="49"/>
      <c r="AC330" s="49"/>
      <c r="AD330" s="49"/>
      <c r="AE330" s="49"/>
      <c r="AF330" s="49"/>
      <c r="AG330" s="55"/>
      <c r="AH330" s="55"/>
      <c r="AI330" s="55"/>
      <c r="AJ330" s="55"/>
      <c r="AK330" s="55"/>
      <c r="AL330" s="55"/>
      <c r="AM330" s="55"/>
      <c r="AN330" s="55"/>
      <c r="AO330" s="55"/>
      <c r="AP330" s="55"/>
      <c r="AQ330" s="55"/>
      <c r="AR330" s="55"/>
      <c r="AS330" s="55"/>
      <c r="AT330" s="54">
        <f t="shared" si="12"/>
        <v>0</v>
      </c>
      <c r="AU330" s="54"/>
      <c r="AV330" s="54"/>
      <c r="AW330" s="54"/>
      <c r="AX330" s="54"/>
      <c r="AY330" s="54">
        <f>MATCH(AT330,標準報酬等級表!$F$8:$F$57,1)</f>
        <v>1</v>
      </c>
      <c r="AZ330" s="54"/>
      <c r="BA330" s="54"/>
      <c r="BB330" s="54">
        <f>LOOKUP(AY330,標準報酬等級表!$A$8:$A$57,標準報酬等級表!$D$8:$D$57)</f>
        <v>58</v>
      </c>
      <c r="BC330" s="54"/>
      <c r="BD330" s="54"/>
      <c r="BE330" s="54">
        <f t="shared" si="13"/>
        <v>1</v>
      </c>
      <c r="BF330" s="54"/>
      <c r="BG330" s="54"/>
      <c r="BH330" s="54">
        <f>LOOKUP(BE330,標準報酬等級表!$B$11:$B$42,標準報酬等級表!$D$11:$D$42)</f>
        <v>88</v>
      </c>
      <c r="BI330" s="54"/>
      <c r="BJ330" s="54"/>
      <c r="BK330" s="54">
        <f t="shared" si="14"/>
        <v>1</v>
      </c>
      <c r="BL330" s="54"/>
      <c r="BM330" s="54"/>
      <c r="BN330" s="54"/>
      <c r="BO330" s="54">
        <f>LOOKUP(BK330,標準報酬等級表!$B$11:$B$42,標準報酬等級表!$D$11:$D$42)</f>
        <v>88</v>
      </c>
      <c r="BP330" s="54"/>
      <c r="BQ330" s="54"/>
      <c r="BR330" s="54"/>
      <c r="BS330" s="49"/>
      <c r="BT330" s="49"/>
      <c r="BU330" s="49"/>
      <c r="BV330" s="49"/>
      <c r="BW330" s="49"/>
      <c r="BX330" s="49"/>
      <c r="BY330" s="49"/>
      <c r="BZ330" s="49"/>
      <c r="CA330" s="49"/>
      <c r="CB330" s="49"/>
      <c r="CC330" s="55"/>
      <c r="CD330" s="55"/>
      <c r="CE330" s="55"/>
      <c r="CF330" s="55"/>
      <c r="CG330" s="55"/>
      <c r="CH330" s="55"/>
    </row>
    <row r="331" spans="2:86" ht="21.75" customHeight="1" x14ac:dyDescent="0.15">
      <c r="B331" s="55"/>
      <c r="C331" s="55"/>
      <c r="D331" s="55"/>
      <c r="E331" s="55"/>
      <c r="F331" s="55"/>
      <c r="G331" s="55"/>
      <c r="H331" s="55"/>
      <c r="I331" s="55"/>
      <c r="J331" s="55"/>
      <c r="K331" s="55"/>
      <c r="L331" s="55"/>
      <c r="M331" s="55"/>
      <c r="N331" s="55"/>
      <c r="O331" s="55"/>
      <c r="P331" s="55"/>
      <c r="Q331" s="55"/>
      <c r="R331" s="55"/>
      <c r="S331" s="55"/>
      <c r="T331" s="55"/>
      <c r="U331" s="49"/>
      <c r="V331" s="49"/>
      <c r="W331" s="49"/>
      <c r="X331" s="49"/>
      <c r="Y331" s="49"/>
      <c r="Z331" s="49"/>
      <c r="AA331" s="49"/>
      <c r="AB331" s="49"/>
      <c r="AC331" s="49"/>
      <c r="AD331" s="49"/>
      <c r="AE331" s="49"/>
      <c r="AF331" s="49"/>
      <c r="AG331" s="55"/>
      <c r="AH331" s="55"/>
      <c r="AI331" s="55"/>
      <c r="AJ331" s="55"/>
      <c r="AK331" s="55"/>
      <c r="AL331" s="55"/>
      <c r="AM331" s="55"/>
      <c r="AN331" s="55"/>
      <c r="AO331" s="55"/>
      <c r="AP331" s="55"/>
      <c r="AQ331" s="55"/>
      <c r="AR331" s="55"/>
      <c r="AS331" s="55"/>
      <c r="AT331" s="54">
        <f t="shared" si="12"/>
        <v>0</v>
      </c>
      <c r="AU331" s="54"/>
      <c r="AV331" s="54"/>
      <c r="AW331" s="54"/>
      <c r="AX331" s="54"/>
      <c r="AY331" s="54">
        <f>MATCH(AT331,標準報酬等級表!$F$8:$F$57,1)</f>
        <v>1</v>
      </c>
      <c r="AZ331" s="54"/>
      <c r="BA331" s="54"/>
      <c r="BB331" s="54">
        <f>LOOKUP(AY331,標準報酬等級表!$A$8:$A$57,標準報酬等級表!$D$8:$D$57)</f>
        <v>58</v>
      </c>
      <c r="BC331" s="54"/>
      <c r="BD331" s="54"/>
      <c r="BE331" s="54">
        <f t="shared" si="13"/>
        <v>1</v>
      </c>
      <c r="BF331" s="54"/>
      <c r="BG331" s="54"/>
      <c r="BH331" s="54">
        <f>LOOKUP(BE331,標準報酬等級表!$B$11:$B$42,標準報酬等級表!$D$11:$D$42)</f>
        <v>88</v>
      </c>
      <c r="BI331" s="54"/>
      <c r="BJ331" s="54"/>
      <c r="BK331" s="54">
        <f t="shared" si="14"/>
        <v>1</v>
      </c>
      <c r="BL331" s="54"/>
      <c r="BM331" s="54"/>
      <c r="BN331" s="54"/>
      <c r="BO331" s="54">
        <f>LOOKUP(BK331,標準報酬等級表!$B$11:$B$42,標準報酬等級表!$D$11:$D$42)</f>
        <v>88</v>
      </c>
      <c r="BP331" s="54"/>
      <c r="BQ331" s="54"/>
      <c r="BR331" s="54"/>
      <c r="BS331" s="49"/>
      <c r="BT331" s="49"/>
      <c r="BU331" s="49"/>
      <c r="BV331" s="49"/>
      <c r="BW331" s="49"/>
      <c r="BX331" s="49"/>
      <c r="BY331" s="49"/>
      <c r="BZ331" s="49"/>
      <c r="CA331" s="49"/>
      <c r="CB331" s="49"/>
      <c r="CC331" s="55"/>
      <c r="CD331" s="55"/>
      <c r="CE331" s="55"/>
      <c r="CF331" s="55"/>
      <c r="CG331" s="55"/>
      <c r="CH331" s="55"/>
    </row>
    <row r="332" spans="2:86" ht="21.75" customHeight="1" x14ac:dyDescent="0.15">
      <c r="B332" s="55"/>
      <c r="C332" s="55"/>
      <c r="D332" s="55"/>
      <c r="E332" s="55"/>
      <c r="F332" s="55"/>
      <c r="G332" s="55"/>
      <c r="H332" s="55"/>
      <c r="I332" s="55"/>
      <c r="J332" s="55"/>
      <c r="K332" s="55"/>
      <c r="L332" s="55"/>
      <c r="M332" s="55"/>
      <c r="N332" s="55"/>
      <c r="O332" s="55"/>
      <c r="P332" s="55"/>
      <c r="Q332" s="55"/>
      <c r="R332" s="55"/>
      <c r="S332" s="55"/>
      <c r="T332" s="55"/>
      <c r="U332" s="49"/>
      <c r="V332" s="49"/>
      <c r="W332" s="49"/>
      <c r="X332" s="49"/>
      <c r="Y332" s="49"/>
      <c r="Z332" s="49"/>
      <c r="AA332" s="49"/>
      <c r="AB332" s="49"/>
      <c r="AC332" s="49"/>
      <c r="AD332" s="49"/>
      <c r="AE332" s="49"/>
      <c r="AF332" s="49"/>
      <c r="AG332" s="55"/>
      <c r="AH332" s="55"/>
      <c r="AI332" s="55"/>
      <c r="AJ332" s="55"/>
      <c r="AK332" s="55"/>
      <c r="AL332" s="55"/>
      <c r="AM332" s="55"/>
      <c r="AN332" s="55"/>
      <c r="AO332" s="55"/>
      <c r="AP332" s="55"/>
      <c r="AQ332" s="55"/>
      <c r="AR332" s="55"/>
      <c r="AS332" s="55"/>
      <c r="AT332" s="54">
        <f t="shared" si="12"/>
        <v>0</v>
      </c>
      <c r="AU332" s="54"/>
      <c r="AV332" s="54"/>
      <c r="AW332" s="54"/>
      <c r="AX332" s="54"/>
      <c r="AY332" s="54">
        <f>MATCH(AT332,標準報酬等級表!$F$8:$F$57,1)</f>
        <v>1</v>
      </c>
      <c r="AZ332" s="54"/>
      <c r="BA332" s="54"/>
      <c r="BB332" s="54">
        <f>LOOKUP(AY332,標準報酬等級表!$A$8:$A$57,標準報酬等級表!$D$8:$D$57)</f>
        <v>58</v>
      </c>
      <c r="BC332" s="54"/>
      <c r="BD332" s="54"/>
      <c r="BE332" s="54">
        <f t="shared" si="13"/>
        <v>1</v>
      </c>
      <c r="BF332" s="54"/>
      <c r="BG332" s="54"/>
      <c r="BH332" s="54">
        <f>LOOKUP(BE332,標準報酬等級表!$B$11:$B$42,標準報酬等級表!$D$11:$D$42)</f>
        <v>88</v>
      </c>
      <c r="BI332" s="54"/>
      <c r="BJ332" s="54"/>
      <c r="BK332" s="54">
        <f t="shared" si="14"/>
        <v>1</v>
      </c>
      <c r="BL332" s="54"/>
      <c r="BM332" s="54"/>
      <c r="BN332" s="54"/>
      <c r="BO332" s="54">
        <f>LOOKUP(BK332,標準報酬等級表!$B$11:$B$42,標準報酬等級表!$D$11:$D$42)</f>
        <v>88</v>
      </c>
      <c r="BP332" s="54"/>
      <c r="BQ332" s="54"/>
      <c r="BR332" s="54"/>
      <c r="BS332" s="49"/>
      <c r="BT332" s="49"/>
      <c r="BU332" s="49"/>
      <c r="BV332" s="49"/>
      <c r="BW332" s="49"/>
      <c r="BX332" s="49"/>
      <c r="BY332" s="49"/>
      <c r="BZ332" s="49"/>
      <c r="CA332" s="49"/>
      <c r="CB332" s="49"/>
      <c r="CC332" s="55"/>
      <c r="CD332" s="55"/>
      <c r="CE332" s="55"/>
      <c r="CF332" s="55"/>
      <c r="CG332" s="55"/>
      <c r="CH332" s="55"/>
    </row>
    <row r="333" spans="2:86" ht="21.75" customHeight="1" x14ac:dyDescent="0.15">
      <c r="B333" s="55"/>
      <c r="C333" s="55"/>
      <c r="D333" s="55"/>
      <c r="E333" s="55"/>
      <c r="F333" s="55"/>
      <c r="G333" s="55"/>
      <c r="H333" s="55"/>
      <c r="I333" s="55"/>
      <c r="J333" s="55"/>
      <c r="K333" s="55"/>
      <c r="L333" s="55"/>
      <c r="M333" s="55"/>
      <c r="N333" s="55"/>
      <c r="O333" s="55"/>
      <c r="P333" s="55"/>
      <c r="Q333" s="55"/>
      <c r="R333" s="55"/>
      <c r="S333" s="55"/>
      <c r="T333" s="55"/>
      <c r="U333" s="49"/>
      <c r="V333" s="49"/>
      <c r="W333" s="49"/>
      <c r="X333" s="49"/>
      <c r="Y333" s="49"/>
      <c r="Z333" s="49"/>
      <c r="AA333" s="49"/>
      <c r="AB333" s="49"/>
      <c r="AC333" s="49"/>
      <c r="AD333" s="49"/>
      <c r="AE333" s="49"/>
      <c r="AF333" s="49"/>
      <c r="AG333" s="55"/>
      <c r="AH333" s="55"/>
      <c r="AI333" s="55"/>
      <c r="AJ333" s="55"/>
      <c r="AK333" s="55"/>
      <c r="AL333" s="55"/>
      <c r="AM333" s="55"/>
      <c r="AN333" s="55"/>
      <c r="AO333" s="55"/>
      <c r="AP333" s="55"/>
      <c r="AQ333" s="55"/>
      <c r="AR333" s="55"/>
      <c r="AS333" s="55"/>
      <c r="AT333" s="54">
        <f t="shared" si="12"/>
        <v>0</v>
      </c>
      <c r="AU333" s="54"/>
      <c r="AV333" s="54"/>
      <c r="AW333" s="54"/>
      <c r="AX333" s="54"/>
      <c r="AY333" s="54">
        <f>MATCH(AT333,標準報酬等級表!$F$8:$F$57,1)</f>
        <v>1</v>
      </c>
      <c r="AZ333" s="54"/>
      <c r="BA333" s="54"/>
      <c r="BB333" s="54">
        <f>LOOKUP(AY333,標準報酬等級表!$A$8:$A$57,標準報酬等級表!$D$8:$D$57)</f>
        <v>58</v>
      </c>
      <c r="BC333" s="54"/>
      <c r="BD333" s="54"/>
      <c r="BE333" s="54">
        <f t="shared" si="13"/>
        <v>1</v>
      </c>
      <c r="BF333" s="54"/>
      <c r="BG333" s="54"/>
      <c r="BH333" s="54">
        <f>LOOKUP(BE333,標準報酬等級表!$B$11:$B$42,標準報酬等級表!$D$11:$D$42)</f>
        <v>88</v>
      </c>
      <c r="BI333" s="54"/>
      <c r="BJ333" s="54"/>
      <c r="BK333" s="54">
        <f t="shared" si="14"/>
        <v>1</v>
      </c>
      <c r="BL333" s="54"/>
      <c r="BM333" s="54"/>
      <c r="BN333" s="54"/>
      <c r="BO333" s="54">
        <f>LOOKUP(BK333,標準報酬等級表!$B$11:$B$42,標準報酬等級表!$D$11:$D$42)</f>
        <v>88</v>
      </c>
      <c r="BP333" s="54"/>
      <c r="BQ333" s="54"/>
      <c r="BR333" s="54"/>
      <c r="BS333" s="49"/>
      <c r="BT333" s="49"/>
      <c r="BU333" s="49"/>
      <c r="BV333" s="49"/>
      <c r="BW333" s="49"/>
      <c r="BX333" s="49"/>
      <c r="BY333" s="49"/>
      <c r="BZ333" s="49"/>
      <c r="CA333" s="49"/>
      <c r="CB333" s="49"/>
      <c r="CC333" s="55"/>
      <c r="CD333" s="55"/>
      <c r="CE333" s="55"/>
      <c r="CF333" s="55"/>
      <c r="CG333" s="55"/>
      <c r="CH333" s="55"/>
    </row>
    <row r="334" spans="2:86" ht="21.75" customHeight="1" x14ac:dyDescent="0.15">
      <c r="B334" s="55"/>
      <c r="C334" s="55"/>
      <c r="D334" s="55"/>
      <c r="E334" s="55"/>
      <c r="F334" s="55"/>
      <c r="G334" s="55"/>
      <c r="H334" s="55"/>
      <c r="I334" s="55"/>
      <c r="J334" s="55"/>
      <c r="K334" s="55"/>
      <c r="L334" s="55"/>
      <c r="M334" s="55"/>
      <c r="N334" s="55"/>
      <c r="O334" s="55"/>
      <c r="P334" s="55"/>
      <c r="Q334" s="55"/>
      <c r="R334" s="55"/>
      <c r="S334" s="55"/>
      <c r="T334" s="55"/>
      <c r="U334" s="49"/>
      <c r="V334" s="49"/>
      <c r="W334" s="49"/>
      <c r="X334" s="49"/>
      <c r="Y334" s="49"/>
      <c r="Z334" s="49"/>
      <c r="AA334" s="49"/>
      <c r="AB334" s="49"/>
      <c r="AC334" s="49"/>
      <c r="AD334" s="49"/>
      <c r="AE334" s="49"/>
      <c r="AF334" s="49"/>
      <c r="AG334" s="55"/>
      <c r="AH334" s="55"/>
      <c r="AI334" s="55"/>
      <c r="AJ334" s="55"/>
      <c r="AK334" s="55"/>
      <c r="AL334" s="55"/>
      <c r="AM334" s="55"/>
      <c r="AN334" s="55"/>
      <c r="AO334" s="55"/>
      <c r="AP334" s="55"/>
      <c r="AQ334" s="55"/>
      <c r="AR334" s="55"/>
      <c r="AS334" s="55"/>
      <c r="AT334" s="54">
        <f t="shared" si="12"/>
        <v>0</v>
      </c>
      <c r="AU334" s="54"/>
      <c r="AV334" s="54"/>
      <c r="AW334" s="54"/>
      <c r="AX334" s="54"/>
      <c r="AY334" s="54">
        <f>MATCH(AT334,標準報酬等級表!$F$8:$F$57,1)</f>
        <v>1</v>
      </c>
      <c r="AZ334" s="54"/>
      <c r="BA334" s="54"/>
      <c r="BB334" s="54">
        <f>LOOKUP(AY334,標準報酬等級表!$A$8:$A$57,標準報酬等級表!$D$8:$D$57)</f>
        <v>58</v>
      </c>
      <c r="BC334" s="54"/>
      <c r="BD334" s="54"/>
      <c r="BE334" s="54">
        <f t="shared" si="13"/>
        <v>1</v>
      </c>
      <c r="BF334" s="54"/>
      <c r="BG334" s="54"/>
      <c r="BH334" s="54">
        <f>LOOKUP(BE334,標準報酬等級表!$B$11:$B$42,標準報酬等級表!$D$11:$D$42)</f>
        <v>88</v>
      </c>
      <c r="BI334" s="54"/>
      <c r="BJ334" s="54"/>
      <c r="BK334" s="54">
        <f t="shared" si="14"/>
        <v>1</v>
      </c>
      <c r="BL334" s="54"/>
      <c r="BM334" s="54"/>
      <c r="BN334" s="54"/>
      <c r="BO334" s="54">
        <f>LOOKUP(BK334,標準報酬等級表!$B$11:$B$42,標準報酬等級表!$D$11:$D$42)</f>
        <v>88</v>
      </c>
      <c r="BP334" s="54"/>
      <c r="BQ334" s="54"/>
      <c r="BR334" s="54"/>
      <c r="BS334" s="49"/>
      <c r="BT334" s="49"/>
      <c r="BU334" s="49"/>
      <c r="BV334" s="49"/>
      <c r="BW334" s="49"/>
      <c r="BX334" s="49"/>
      <c r="BY334" s="49"/>
      <c r="BZ334" s="49"/>
      <c r="CA334" s="49"/>
      <c r="CB334" s="49"/>
      <c r="CC334" s="55"/>
      <c r="CD334" s="55"/>
      <c r="CE334" s="55"/>
      <c r="CF334" s="55"/>
      <c r="CG334" s="55"/>
      <c r="CH334" s="55"/>
    </row>
    <row r="335" spans="2:86" ht="21.75" customHeight="1" x14ac:dyDescent="0.15">
      <c r="B335" s="55"/>
      <c r="C335" s="55"/>
      <c r="D335" s="55"/>
      <c r="E335" s="55"/>
      <c r="F335" s="55"/>
      <c r="G335" s="55"/>
      <c r="H335" s="55"/>
      <c r="I335" s="55"/>
      <c r="J335" s="55"/>
      <c r="K335" s="55"/>
      <c r="L335" s="55"/>
      <c r="M335" s="55"/>
      <c r="N335" s="55"/>
      <c r="O335" s="55"/>
      <c r="P335" s="55"/>
      <c r="Q335" s="55"/>
      <c r="R335" s="55"/>
      <c r="S335" s="55"/>
      <c r="T335" s="55"/>
      <c r="U335" s="49"/>
      <c r="V335" s="49"/>
      <c r="W335" s="49"/>
      <c r="X335" s="49"/>
      <c r="Y335" s="49"/>
      <c r="Z335" s="49"/>
      <c r="AA335" s="49"/>
      <c r="AB335" s="49"/>
      <c r="AC335" s="49"/>
      <c r="AD335" s="49"/>
      <c r="AE335" s="49"/>
      <c r="AF335" s="49"/>
      <c r="AG335" s="55"/>
      <c r="AH335" s="55"/>
      <c r="AI335" s="55"/>
      <c r="AJ335" s="55"/>
      <c r="AK335" s="55"/>
      <c r="AL335" s="55"/>
      <c r="AM335" s="55"/>
      <c r="AN335" s="55"/>
      <c r="AO335" s="55"/>
      <c r="AP335" s="55"/>
      <c r="AQ335" s="55"/>
      <c r="AR335" s="55"/>
      <c r="AS335" s="55"/>
      <c r="AT335" s="54">
        <f t="shared" si="12"/>
        <v>0</v>
      </c>
      <c r="AU335" s="54"/>
      <c r="AV335" s="54"/>
      <c r="AW335" s="54"/>
      <c r="AX335" s="54"/>
      <c r="AY335" s="54">
        <f>MATCH(AT335,標準報酬等級表!$F$8:$F$57,1)</f>
        <v>1</v>
      </c>
      <c r="AZ335" s="54"/>
      <c r="BA335" s="54"/>
      <c r="BB335" s="54">
        <f>LOOKUP(AY335,標準報酬等級表!$A$8:$A$57,標準報酬等級表!$D$8:$D$57)</f>
        <v>58</v>
      </c>
      <c r="BC335" s="54"/>
      <c r="BD335" s="54"/>
      <c r="BE335" s="54">
        <f t="shared" si="13"/>
        <v>1</v>
      </c>
      <c r="BF335" s="54"/>
      <c r="BG335" s="54"/>
      <c r="BH335" s="54">
        <f>LOOKUP(BE335,標準報酬等級表!$B$11:$B$42,標準報酬等級表!$D$11:$D$42)</f>
        <v>88</v>
      </c>
      <c r="BI335" s="54"/>
      <c r="BJ335" s="54"/>
      <c r="BK335" s="54">
        <f t="shared" si="14"/>
        <v>1</v>
      </c>
      <c r="BL335" s="54"/>
      <c r="BM335" s="54"/>
      <c r="BN335" s="54"/>
      <c r="BO335" s="54">
        <f>LOOKUP(BK335,標準報酬等級表!$B$11:$B$42,標準報酬等級表!$D$11:$D$42)</f>
        <v>88</v>
      </c>
      <c r="BP335" s="54"/>
      <c r="BQ335" s="54"/>
      <c r="BR335" s="54"/>
      <c r="BS335" s="49"/>
      <c r="BT335" s="49"/>
      <c r="BU335" s="49"/>
      <c r="BV335" s="49"/>
      <c r="BW335" s="49"/>
      <c r="BX335" s="49"/>
      <c r="BY335" s="49"/>
      <c r="BZ335" s="49"/>
      <c r="CA335" s="49"/>
      <c r="CB335" s="49"/>
      <c r="CC335" s="55"/>
      <c r="CD335" s="55"/>
      <c r="CE335" s="55"/>
      <c r="CF335" s="55"/>
      <c r="CG335" s="55"/>
      <c r="CH335" s="55"/>
    </row>
    <row r="336" spans="2:86" ht="21.75" customHeight="1" x14ac:dyDescent="0.15">
      <c r="B336" s="55"/>
      <c r="C336" s="55"/>
      <c r="D336" s="55"/>
      <c r="E336" s="55"/>
      <c r="F336" s="55"/>
      <c r="G336" s="55"/>
      <c r="H336" s="55"/>
      <c r="I336" s="55"/>
      <c r="J336" s="55"/>
      <c r="K336" s="55"/>
      <c r="L336" s="55"/>
      <c r="M336" s="55"/>
      <c r="N336" s="55"/>
      <c r="O336" s="55"/>
      <c r="P336" s="55"/>
      <c r="Q336" s="55"/>
      <c r="R336" s="55"/>
      <c r="S336" s="55"/>
      <c r="T336" s="55"/>
      <c r="U336" s="49"/>
      <c r="V336" s="49"/>
      <c r="W336" s="49"/>
      <c r="X336" s="49"/>
      <c r="Y336" s="49"/>
      <c r="Z336" s="49"/>
      <c r="AA336" s="49"/>
      <c r="AB336" s="49"/>
      <c r="AC336" s="49"/>
      <c r="AD336" s="49"/>
      <c r="AE336" s="49"/>
      <c r="AF336" s="49"/>
      <c r="AG336" s="55"/>
      <c r="AH336" s="55"/>
      <c r="AI336" s="55"/>
      <c r="AJ336" s="55"/>
      <c r="AK336" s="55"/>
      <c r="AL336" s="55"/>
      <c r="AM336" s="55"/>
      <c r="AN336" s="55"/>
      <c r="AO336" s="55"/>
      <c r="AP336" s="55"/>
      <c r="AQ336" s="55"/>
      <c r="AR336" s="55"/>
      <c r="AS336" s="55"/>
      <c r="AT336" s="54">
        <f t="shared" si="12"/>
        <v>0</v>
      </c>
      <c r="AU336" s="54"/>
      <c r="AV336" s="54"/>
      <c r="AW336" s="54"/>
      <c r="AX336" s="54"/>
      <c r="AY336" s="54">
        <f>MATCH(AT336,標準報酬等級表!$F$8:$F$57,1)</f>
        <v>1</v>
      </c>
      <c r="AZ336" s="54"/>
      <c r="BA336" s="54"/>
      <c r="BB336" s="54">
        <f>LOOKUP(AY336,標準報酬等級表!$A$8:$A$57,標準報酬等級表!$D$8:$D$57)</f>
        <v>58</v>
      </c>
      <c r="BC336" s="54"/>
      <c r="BD336" s="54"/>
      <c r="BE336" s="54">
        <f t="shared" si="13"/>
        <v>1</v>
      </c>
      <c r="BF336" s="54"/>
      <c r="BG336" s="54"/>
      <c r="BH336" s="54">
        <f>LOOKUP(BE336,標準報酬等級表!$B$11:$B$42,標準報酬等級表!$D$11:$D$42)</f>
        <v>88</v>
      </c>
      <c r="BI336" s="54"/>
      <c r="BJ336" s="54"/>
      <c r="BK336" s="54">
        <f t="shared" si="14"/>
        <v>1</v>
      </c>
      <c r="BL336" s="54"/>
      <c r="BM336" s="54"/>
      <c r="BN336" s="54"/>
      <c r="BO336" s="54">
        <f>LOOKUP(BK336,標準報酬等級表!$B$11:$B$42,標準報酬等級表!$D$11:$D$42)</f>
        <v>88</v>
      </c>
      <c r="BP336" s="54"/>
      <c r="BQ336" s="54"/>
      <c r="BR336" s="54"/>
      <c r="BS336" s="49"/>
      <c r="BT336" s="49"/>
      <c r="BU336" s="49"/>
      <c r="BV336" s="49"/>
      <c r="BW336" s="49"/>
      <c r="BX336" s="49"/>
      <c r="BY336" s="49"/>
      <c r="BZ336" s="49"/>
      <c r="CA336" s="49"/>
      <c r="CB336" s="49"/>
      <c r="CC336" s="55"/>
      <c r="CD336" s="55"/>
      <c r="CE336" s="55"/>
      <c r="CF336" s="55"/>
      <c r="CG336" s="55"/>
      <c r="CH336" s="55"/>
    </row>
    <row r="337" spans="2:86" ht="21.75" customHeight="1" x14ac:dyDescent="0.15">
      <c r="B337" s="55"/>
      <c r="C337" s="55"/>
      <c r="D337" s="55"/>
      <c r="E337" s="55"/>
      <c r="F337" s="55"/>
      <c r="G337" s="55"/>
      <c r="H337" s="55"/>
      <c r="I337" s="55"/>
      <c r="J337" s="55"/>
      <c r="K337" s="55"/>
      <c r="L337" s="55"/>
      <c r="M337" s="55"/>
      <c r="N337" s="55"/>
      <c r="O337" s="55"/>
      <c r="P337" s="55"/>
      <c r="Q337" s="55"/>
      <c r="R337" s="55"/>
      <c r="S337" s="55"/>
      <c r="T337" s="55"/>
      <c r="U337" s="49"/>
      <c r="V337" s="49"/>
      <c r="W337" s="49"/>
      <c r="X337" s="49"/>
      <c r="Y337" s="49"/>
      <c r="Z337" s="49"/>
      <c r="AA337" s="49"/>
      <c r="AB337" s="49"/>
      <c r="AC337" s="49"/>
      <c r="AD337" s="49"/>
      <c r="AE337" s="49"/>
      <c r="AF337" s="49"/>
      <c r="AG337" s="55"/>
      <c r="AH337" s="55"/>
      <c r="AI337" s="55"/>
      <c r="AJ337" s="55"/>
      <c r="AK337" s="55"/>
      <c r="AL337" s="55"/>
      <c r="AM337" s="55"/>
      <c r="AN337" s="55"/>
      <c r="AO337" s="55"/>
      <c r="AP337" s="55"/>
      <c r="AQ337" s="55"/>
      <c r="AR337" s="55"/>
      <c r="AS337" s="55"/>
      <c r="AT337" s="54">
        <f t="shared" si="12"/>
        <v>0</v>
      </c>
      <c r="AU337" s="54"/>
      <c r="AV337" s="54"/>
      <c r="AW337" s="54"/>
      <c r="AX337" s="54"/>
      <c r="AY337" s="54">
        <f>MATCH(AT337,標準報酬等級表!$F$8:$F$57,1)</f>
        <v>1</v>
      </c>
      <c r="AZ337" s="54"/>
      <c r="BA337" s="54"/>
      <c r="BB337" s="54">
        <f>LOOKUP(AY337,標準報酬等級表!$A$8:$A$57,標準報酬等級表!$D$8:$D$57)</f>
        <v>58</v>
      </c>
      <c r="BC337" s="54"/>
      <c r="BD337" s="54"/>
      <c r="BE337" s="54">
        <f t="shared" si="13"/>
        <v>1</v>
      </c>
      <c r="BF337" s="54"/>
      <c r="BG337" s="54"/>
      <c r="BH337" s="54">
        <f>LOOKUP(BE337,標準報酬等級表!$B$11:$B$42,標準報酬等級表!$D$11:$D$42)</f>
        <v>88</v>
      </c>
      <c r="BI337" s="54"/>
      <c r="BJ337" s="54"/>
      <c r="BK337" s="54">
        <f t="shared" si="14"/>
        <v>1</v>
      </c>
      <c r="BL337" s="54"/>
      <c r="BM337" s="54"/>
      <c r="BN337" s="54"/>
      <c r="BO337" s="54">
        <f>LOOKUP(BK337,標準報酬等級表!$B$11:$B$42,標準報酬等級表!$D$11:$D$42)</f>
        <v>88</v>
      </c>
      <c r="BP337" s="54"/>
      <c r="BQ337" s="54"/>
      <c r="BR337" s="54"/>
      <c r="BS337" s="49"/>
      <c r="BT337" s="49"/>
      <c r="BU337" s="49"/>
      <c r="BV337" s="49"/>
      <c r="BW337" s="49"/>
      <c r="BX337" s="49"/>
      <c r="BY337" s="49"/>
      <c r="BZ337" s="49"/>
      <c r="CA337" s="49"/>
      <c r="CB337" s="49"/>
      <c r="CC337" s="55"/>
      <c r="CD337" s="55"/>
      <c r="CE337" s="55"/>
      <c r="CF337" s="55"/>
      <c r="CG337" s="55"/>
      <c r="CH337" s="55"/>
    </row>
    <row r="338" spans="2:86" ht="21.75" customHeight="1" x14ac:dyDescent="0.15">
      <c r="B338" s="55"/>
      <c r="C338" s="55"/>
      <c r="D338" s="55"/>
      <c r="E338" s="55"/>
      <c r="F338" s="55"/>
      <c r="G338" s="55"/>
      <c r="H338" s="55"/>
      <c r="I338" s="55"/>
      <c r="J338" s="55"/>
      <c r="K338" s="55"/>
      <c r="L338" s="55"/>
      <c r="M338" s="55"/>
      <c r="N338" s="55"/>
      <c r="O338" s="55"/>
      <c r="P338" s="55"/>
      <c r="Q338" s="55"/>
      <c r="R338" s="55"/>
      <c r="S338" s="55"/>
      <c r="T338" s="55"/>
      <c r="U338" s="49"/>
      <c r="V338" s="49"/>
      <c r="W338" s="49"/>
      <c r="X338" s="49"/>
      <c r="Y338" s="49"/>
      <c r="Z338" s="49"/>
      <c r="AA338" s="49"/>
      <c r="AB338" s="49"/>
      <c r="AC338" s="49"/>
      <c r="AD338" s="49"/>
      <c r="AE338" s="49"/>
      <c r="AF338" s="49"/>
      <c r="AG338" s="55"/>
      <c r="AH338" s="55"/>
      <c r="AI338" s="55"/>
      <c r="AJ338" s="55"/>
      <c r="AK338" s="55"/>
      <c r="AL338" s="55"/>
      <c r="AM338" s="55"/>
      <c r="AN338" s="55"/>
      <c r="AO338" s="55"/>
      <c r="AP338" s="55"/>
      <c r="AQ338" s="55"/>
      <c r="AR338" s="55"/>
      <c r="AS338" s="55"/>
      <c r="AT338" s="54">
        <f t="shared" si="12"/>
        <v>0</v>
      </c>
      <c r="AU338" s="54"/>
      <c r="AV338" s="54"/>
      <c r="AW338" s="54"/>
      <c r="AX338" s="54"/>
      <c r="AY338" s="54">
        <f>MATCH(AT338,標準報酬等級表!$F$8:$F$57,1)</f>
        <v>1</v>
      </c>
      <c r="AZ338" s="54"/>
      <c r="BA338" s="54"/>
      <c r="BB338" s="54">
        <f>LOOKUP(AY338,標準報酬等級表!$A$8:$A$57,標準報酬等級表!$D$8:$D$57)</f>
        <v>58</v>
      </c>
      <c r="BC338" s="54"/>
      <c r="BD338" s="54"/>
      <c r="BE338" s="54">
        <f t="shared" si="13"/>
        <v>1</v>
      </c>
      <c r="BF338" s="54"/>
      <c r="BG338" s="54"/>
      <c r="BH338" s="54">
        <f>LOOKUP(BE338,標準報酬等級表!$B$11:$B$42,標準報酬等級表!$D$11:$D$42)</f>
        <v>88</v>
      </c>
      <c r="BI338" s="54"/>
      <c r="BJ338" s="54"/>
      <c r="BK338" s="54">
        <f t="shared" si="14"/>
        <v>1</v>
      </c>
      <c r="BL338" s="54"/>
      <c r="BM338" s="54"/>
      <c r="BN338" s="54"/>
      <c r="BO338" s="54">
        <f>LOOKUP(BK338,標準報酬等級表!$B$11:$B$42,標準報酬等級表!$D$11:$D$42)</f>
        <v>88</v>
      </c>
      <c r="BP338" s="54"/>
      <c r="BQ338" s="54"/>
      <c r="BR338" s="54"/>
      <c r="BS338" s="49"/>
      <c r="BT338" s="49"/>
      <c r="BU338" s="49"/>
      <c r="BV338" s="49"/>
      <c r="BW338" s="49"/>
      <c r="BX338" s="49"/>
      <c r="BY338" s="49"/>
      <c r="BZ338" s="49"/>
      <c r="CA338" s="49"/>
      <c r="CB338" s="49"/>
      <c r="CC338" s="55"/>
      <c r="CD338" s="55"/>
      <c r="CE338" s="55"/>
      <c r="CF338" s="55"/>
      <c r="CG338" s="55"/>
      <c r="CH338" s="55"/>
    </row>
    <row r="339" spans="2:86" ht="21.75" customHeight="1" x14ac:dyDescent="0.15">
      <c r="B339" s="55"/>
      <c r="C339" s="55"/>
      <c r="D339" s="55"/>
      <c r="E339" s="55"/>
      <c r="F339" s="55"/>
      <c r="G339" s="55"/>
      <c r="H339" s="55"/>
      <c r="I339" s="55"/>
      <c r="J339" s="55"/>
      <c r="K339" s="55"/>
      <c r="L339" s="55"/>
      <c r="M339" s="55"/>
      <c r="N339" s="55"/>
      <c r="O339" s="55"/>
      <c r="P339" s="55"/>
      <c r="Q339" s="55"/>
      <c r="R339" s="55"/>
      <c r="S339" s="55"/>
      <c r="T339" s="55"/>
      <c r="U339" s="49"/>
      <c r="V339" s="49"/>
      <c r="W339" s="49"/>
      <c r="X339" s="49"/>
      <c r="Y339" s="49"/>
      <c r="Z339" s="49"/>
      <c r="AA339" s="49"/>
      <c r="AB339" s="49"/>
      <c r="AC339" s="49"/>
      <c r="AD339" s="49"/>
      <c r="AE339" s="49"/>
      <c r="AF339" s="49"/>
      <c r="AG339" s="55"/>
      <c r="AH339" s="55"/>
      <c r="AI339" s="55"/>
      <c r="AJ339" s="55"/>
      <c r="AK339" s="55"/>
      <c r="AL339" s="55"/>
      <c r="AM339" s="55"/>
      <c r="AN339" s="55"/>
      <c r="AO339" s="55"/>
      <c r="AP339" s="55"/>
      <c r="AQ339" s="55"/>
      <c r="AR339" s="55"/>
      <c r="AS339" s="55"/>
      <c r="AT339" s="54">
        <f t="shared" si="12"/>
        <v>0</v>
      </c>
      <c r="AU339" s="54"/>
      <c r="AV339" s="54"/>
      <c r="AW339" s="54"/>
      <c r="AX339" s="54"/>
      <c r="AY339" s="54">
        <f>MATCH(AT339,標準報酬等級表!$F$8:$F$57,1)</f>
        <v>1</v>
      </c>
      <c r="AZ339" s="54"/>
      <c r="BA339" s="54"/>
      <c r="BB339" s="54">
        <f>LOOKUP(AY339,標準報酬等級表!$A$8:$A$57,標準報酬等級表!$D$8:$D$57)</f>
        <v>58</v>
      </c>
      <c r="BC339" s="54"/>
      <c r="BD339" s="54"/>
      <c r="BE339" s="54">
        <f t="shared" si="13"/>
        <v>1</v>
      </c>
      <c r="BF339" s="54"/>
      <c r="BG339" s="54"/>
      <c r="BH339" s="54">
        <f>LOOKUP(BE339,標準報酬等級表!$B$11:$B$42,標準報酬等級表!$D$11:$D$42)</f>
        <v>88</v>
      </c>
      <c r="BI339" s="54"/>
      <c r="BJ339" s="54"/>
      <c r="BK339" s="54">
        <f t="shared" si="14"/>
        <v>1</v>
      </c>
      <c r="BL339" s="54"/>
      <c r="BM339" s="54"/>
      <c r="BN339" s="54"/>
      <c r="BO339" s="54">
        <f>LOOKUP(BK339,標準報酬等級表!$B$11:$B$42,標準報酬等級表!$D$11:$D$42)</f>
        <v>88</v>
      </c>
      <c r="BP339" s="54"/>
      <c r="BQ339" s="54"/>
      <c r="BR339" s="54"/>
      <c r="BS339" s="49"/>
      <c r="BT339" s="49"/>
      <c r="BU339" s="49"/>
      <c r="BV339" s="49"/>
      <c r="BW339" s="49"/>
      <c r="BX339" s="49"/>
      <c r="BY339" s="49"/>
      <c r="BZ339" s="49"/>
      <c r="CA339" s="49"/>
      <c r="CB339" s="49"/>
      <c r="CC339" s="55"/>
      <c r="CD339" s="55"/>
      <c r="CE339" s="55"/>
      <c r="CF339" s="55"/>
      <c r="CG339" s="55"/>
      <c r="CH339" s="55"/>
    </row>
    <row r="340" spans="2:86" ht="21.75" customHeight="1" x14ac:dyDescent="0.15">
      <c r="B340" s="55"/>
      <c r="C340" s="55"/>
      <c r="D340" s="55"/>
      <c r="E340" s="55"/>
      <c r="F340" s="55"/>
      <c r="G340" s="55"/>
      <c r="H340" s="55"/>
      <c r="I340" s="55"/>
      <c r="J340" s="55"/>
      <c r="K340" s="55"/>
      <c r="L340" s="55"/>
      <c r="M340" s="55"/>
      <c r="N340" s="55"/>
      <c r="O340" s="55"/>
      <c r="P340" s="55"/>
      <c r="Q340" s="55"/>
      <c r="R340" s="55"/>
      <c r="S340" s="55"/>
      <c r="T340" s="55"/>
      <c r="U340" s="49"/>
      <c r="V340" s="49"/>
      <c r="W340" s="49"/>
      <c r="X340" s="49"/>
      <c r="Y340" s="49"/>
      <c r="Z340" s="49"/>
      <c r="AA340" s="49"/>
      <c r="AB340" s="49"/>
      <c r="AC340" s="49"/>
      <c r="AD340" s="49"/>
      <c r="AE340" s="49"/>
      <c r="AF340" s="49"/>
      <c r="AG340" s="55"/>
      <c r="AH340" s="55"/>
      <c r="AI340" s="55"/>
      <c r="AJ340" s="55"/>
      <c r="AK340" s="55"/>
      <c r="AL340" s="55"/>
      <c r="AM340" s="55"/>
      <c r="AN340" s="55"/>
      <c r="AO340" s="55"/>
      <c r="AP340" s="55"/>
      <c r="AQ340" s="55"/>
      <c r="AR340" s="55"/>
      <c r="AS340" s="55"/>
      <c r="AT340" s="54">
        <f t="shared" si="12"/>
        <v>0</v>
      </c>
      <c r="AU340" s="54"/>
      <c r="AV340" s="54"/>
      <c r="AW340" s="54"/>
      <c r="AX340" s="54"/>
      <c r="AY340" s="54">
        <f>MATCH(AT340,標準報酬等級表!$F$8:$F$57,1)</f>
        <v>1</v>
      </c>
      <c r="AZ340" s="54"/>
      <c r="BA340" s="54"/>
      <c r="BB340" s="54">
        <f>LOOKUP(AY340,標準報酬等級表!$A$8:$A$57,標準報酬等級表!$D$8:$D$57)</f>
        <v>58</v>
      </c>
      <c r="BC340" s="54"/>
      <c r="BD340" s="54"/>
      <c r="BE340" s="54">
        <f t="shared" si="13"/>
        <v>1</v>
      </c>
      <c r="BF340" s="54"/>
      <c r="BG340" s="54"/>
      <c r="BH340" s="54">
        <f>LOOKUP(BE340,標準報酬等級表!$B$11:$B$42,標準報酬等級表!$D$11:$D$42)</f>
        <v>88</v>
      </c>
      <c r="BI340" s="54"/>
      <c r="BJ340" s="54"/>
      <c r="BK340" s="54">
        <f t="shared" si="14"/>
        <v>1</v>
      </c>
      <c r="BL340" s="54"/>
      <c r="BM340" s="54"/>
      <c r="BN340" s="54"/>
      <c r="BO340" s="54">
        <f>LOOKUP(BK340,標準報酬等級表!$B$11:$B$42,標準報酬等級表!$D$11:$D$42)</f>
        <v>88</v>
      </c>
      <c r="BP340" s="54"/>
      <c r="BQ340" s="54"/>
      <c r="BR340" s="54"/>
      <c r="BS340" s="49"/>
      <c r="BT340" s="49"/>
      <c r="BU340" s="49"/>
      <c r="BV340" s="49"/>
      <c r="BW340" s="49"/>
      <c r="BX340" s="49"/>
      <c r="BY340" s="49"/>
      <c r="BZ340" s="49"/>
      <c r="CA340" s="49"/>
      <c r="CB340" s="49"/>
      <c r="CC340" s="55"/>
      <c r="CD340" s="55"/>
      <c r="CE340" s="55"/>
      <c r="CF340" s="55"/>
      <c r="CG340" s="55"/>
      <c r="CH340" s="55"/>
    </row>
    <row r="341" spans="2:86" ht="21.75" customHeight="1" x14ac:dyDescent="0.15">
      <c r="B341" s="55"/>
      <c r="C341" s="55"/>
      <c r="D341" s="55"/>
      <c r="E341" s="55"/>
      <c r="F341" s="55"/>
      <c r="G341" s="55"/>
      <c r="H341" s="55"/>
      <c r="I341" s="55"/>
      <c r="J341" s="55"/>
      <c r="K341" s="55"/>
      <c r="L341" s="55"/>
      <c r="M341" s="55"/>
      <c r="N341" s="55"/>
      <c r="O341" s="55"/>
      <c r="P341" s="55"/>
      <c r="Q341" s="55"/>
      <c r="R341" s="55"/>
      <c r="S341" s="55"/>
      <c r="T341" s="55"/>
      <c r="U341" s="49"/>
      <c r="V341" s="49"/>
      <c r="W341" s="49"/>
      <c r="X341" s="49"/>
      <c r="Y341" s="49"/>
      <c r="Z341" s="49"/>
      <c r="AA341" s="49"/>
      <c r="AB341" s="49"/>
      <c r="AC341" s="49"/>
      <c r="AD341" s="49"/>
      <c r="AE341" s="49"/>
      <c r="AF341" s="49"/>
      <c r="AG341" s="55"/>
      <c r="AH341" s="55"/>
      <c r="AI341" s="55"/>
      <c r="AJ341" s="55"/>
      <c r="AK341" s="55"/>
      <c r="AL341" s="55"/>
      <c r="AM341" s="55"/>
      <c r="AN341" s="55"/>
      <c r="AO341" s="55"/>
      <c r="AP341" s="55"/>
      <c r="AQ341" s="55"/>
      <c r="AR341" s="55"/>
      <c r="AS341" s="55"/>
      <c r="AT341" s="54">
        <f t="shared" ref="AT341:AT404" si="15">AJ341+AO341</f>
        <v>0</v>
      </c>
      <c r="AU341" s="54"/>
      <c r="AV341" s="54"/>
      <c r="AW341" s="54"/>
      <c r="AX341" s="54"/>
      <c r="AY341" s="54">
        <f>MATCH(AT341,標準報酬等級表!$F$8:$F$57,1)</f>
        <v>1</v>
      </c>
      <c r="AZ341" s="54"/>
      <c r="BA341" s="54"/>
      <c r="BB341" s="54">
        <f>LOOKUP(AY341,標準報酬等級表!$A$8:$A$57,標準報酬等級表!$D$8:$D$57)</f>
        <v>58</v>
      </c>
      <c r="BC341" s="54"/>
      <c r="BD341" s="54"/>
      <c r="BE341" s="54">
        <f t="shared" si="13"/>
        <v>1</v>
      </c>
      <c r="BF341" s="54"/>
      <c r="BG341" s="54"/>
      <c r="BH341" s="54">
        <f>LOOKUP(BE341,標準報酬等級表!$B$11:$B$42,標準報酬等級表!$D$11:$D$42)</f>
        <v>88</v>
      </c>
      <c r="BI341" s="54"/>
      <c r="BJ341" s="54"/>
      <c r="BK341" s="54">
        <f t="shared" si="14"/>
        <v>1</v>
      </c>
      <c r="BL341" s="54"/>
      <c r="BM341" s="54"/>
      <c r="BN341" s="54"/>
      <c r="BO341" s="54">
        <f>LOOKUP(BK341,標準報酬等級表!$B$11:$B$42,標準報酬等級表!$D$11:$D$42)</f>
        <v>88</v>
      </c>
      <c r="BP341" s="54"/>
      <c r="BQ341" s="54"/>
      <c r="BR341" s="54"/>
      <c r="BS341" s="49"/>
      <c r="BT341" s="49"/>
      <c r="BU341" s="49"/>
      <c r="BV341" s="49"/>
      <c r="BW341" s="49"/>
      <c r="BX341" s="49"/>
      <c r="BY341" s="49"/>
      <c r="BZ341" s="49"/>
      <c r="CA341" s="49"/>
      <c r="CB341" s="49"/>
      <c r="CC341" s="55"/>
      <c r="CD341" s="55"/>
      <c r="CE341" s="55"/>
      <c r="CF341" s="55"/>
      <c r="CG341" s="55"/>
      <c r="CH341" s="55"/>
    </row>
    <row r="342" spans="2:86" ht="21.75" customHeight="1" x14ac:dyDescent="0.15">
      <c r="B342" s="55"/>
      <c r="C342" s="55"/>
      <c r="D342" s="55"/>
      <c r="E342" s="55"/>
      <c r="F342" s="55"/>
      <c r="G342" s="55"/>
      <c r="H342" s="55"/>
      <c r="I342" s="55"/>
      <c r="J342" s="55"/>
      <c r="K342" s="55"/>
      <c r="L342" s="55"/>
      <c r="M342" s="55"/>
      <c r="N342" s="55"/>
      <c r="O342" s="55"/>
      <c r="P342" s="55"/>
      <c r="Q342" s="55"/>
      <c r="R342" s="55"/>
      <c r="S342" s="55"/>
      <c r="T342" s="55"/>
      <c r="U342" s="49"/>
      <c r="V342" s="49"/>
      <c r="W342" s="49"/>
      <c r="X342" s="49"/>
      <c r="Y342" s="49"/>
      <c r="Z342" s="49"/>
      <c r="AA342" s="49"/>
      <c r="AB342" s="49"/>
      <c r="AC342" s="49"/>
      <c r="AD342" s="49"/>
      <c r="AE342" s="49"/>
      <c r="AF342" s="49"/>
      <c r="AG342" s="55"/>
      <c r="AH342" s="55"/>
      <c r="AI342" s="55"/>
      <c r="AJ342" s="55"/>
      <c r="AK342" s="55"/>
      <c r="AL342" s="55"/>
      <c r="AM342" s="55"/>
      <c r="AN342" s="55"/>
      <c r="AO342" s="55"/>
      <c r="AP342" s="55"/>
      <c r="AQ342" s="55"/>
      <c r="AR342" s="55"/>
      <c r="AS342" s="55"/>
      <c r="AT342" s="54">
        <f t="shared" si="15"/>
        <v>0</v>
      </c>
      <c r="AU342" s="54"/>
      <c r="AV342" s="54"/>
      <c r="AW342" s="54"/>
      <c r="AX342" s="54"/>
      <c r="AY342" s="54">
        <f>MATCH(AT342,標準報酬等級表!$F$8:$F$57,1)</f>
        <v>1</v>
      </c>
      <c r="AZ342" s="54"/>
      <c r="BA342" s="54"/>
      <c r="BB342" s="54">
        <f>LOOKUP(AY342,標準報酬等級表!$A$8:$A$57,標準報酬等級表!$D$8:$D$57)</f>
        <v>58</v>
      </c>
      <c r="BC342" s="54"/>
      <c r="BD342" s="54"/>
      <c r="BE342" s="54">
        <f t="shared" ref="BE342:BE404" si="16">BK342</f>
        <v>1</v>
      </c>
      <c r="BF342" s="54"/>
      <c r="BG342" s="54"/>
      <c r="BH342" s="54">
        <f>LOOKUP(BE342,標準報酬等級表!$B$11:$B$42,標準報酬等級表!$D$11:$D$42)</f>
        <v>88</v>
      </c>
      <c r="BI342" s="54"/>
      <c r="BJ342" s="54"/>
      <c r="BK342" s="54">
        <f t="shared" ref="BK342:BK405" si="17">IF(AY342&gt;35,32,IF(AY342&lt;4,1,AY342-3))</f>
        <v>1</v>
      </c>
      <c r="BL342" s="54"/>
      <c r="BM342" s="54"/>
      <c r="BN342" s="54"/>
      <c r="BO342" s="54">
        <f>LOOKUP(BK342,標準報酬等級表!$B$11:$B$42,標準報酬等級表!$D$11:$D$42)</f>
        <v>88</v>
      </c>
      <c r="BP342" s="54"/>
      <c r="BQ342" s="54"/>
      <c r="BR342" s="54"/>
      <c r="BS342" s="49"/>
      <c r="BT342" s="49"/>
      <c r="BU342" s="49"/>
      <c r="BV342" s="49"/>
      <c r="BW342" s="49"/>
      <c r="BX342" s="49"/>
      <c r="BY342" s="49"/>
      <c r="BZ342" s="49"/>
      <c r="CA342" s="49"/>
      <c r="CB342" s="49"/>
      <c r="CC342" s="55"/>
      <c r="CD342" s="55"/>
      <c r="CE342" s="55"/>
      <c r="CF342" s="55"/>
      <c r="CG342" s="55"/>
      <c r="CH342" s="55"/>
    </row>
    <row r="343" spans="2:86" ht="21.75" customHeight="1" x14ac:dyDescent="0.15">
      <c r="B343" s="55"/>
      <c r="C343" s="55"/>
      <c r="D343" s="55"/>
      <c r="E343" s="55"/>
      <c r="F343" s="55"/>
      <c r="G343" s="55"/>
      <c r="H343" s="55"/>
      <c r="I343" s="55"/>
      <c r="J343" s="55"/>
      <c r="K343" s="55"/>
      <c r="L343" s="55"/>
      <c r="M343" s="55"/>
      <c r="N343" s="55"/>
      <c r="O343" s="55"/>
      <c r="P343" s="55"/>
      <c r="Q343" s="55"/>
      <c r="R343" s="55"/>
      <c r="S343" s="55"/>
      <c r="T343" s="55"/>
      <c r="U343" s="49"/>
      <c r="V343" s="49"/>
      <c r="W343" s="49"/>
      <c r="X343" s="49"/>
      <c r="Y343" s="49"/>
      <c r="Z343" s="49"/>
      <c r="AA343" s="49"/>
      <c r="AB343" s="49"/>
      <c r="AC343" s="49"/>
      <c r="AD343" s="49"/>
      <c r="AE343" s="49"/>
      <c r="AF343" s="49"/>
      <c r="AG343" s="55"/>
      <c r="AH343" s="55"/>
      <c r="AI343" s="55"/>
      <c r="AJ343" s="55"/>
      <c r="AK343" s="55"/>
      <c r="AL343" s="55"/>
      <c r="AM343" s="55"/>
      <c r="AN343" s="55"/>
      <c r="AO343" s="55"/>
      <c r="AP343" s="55"/>
      <c r="AQ343" s="55"/>
      <c r="AR343" s="55"/>
      <c r="AS343" s="55"/>
      <c r="AT343" s="54">
        <f t="shared" si="15"/>
        <v>0</v>
      </c>
      <c r="AU343" s="54"/>
      <c r="AV343" s="54"/>
      <c r="AW343" s="54"/>
      <c r="AX343" s="54"/>
      <c r="AY343" s="54">
        <f>MATCH(AT343,標準報酬等級表!$F$8:$F$57,1)</f>
        <v>1</v>
      </c>
      <c r="AZ343" s="54"/>
      <c r="BA343" s="54"/>
      <c r="BB343" s="54">
        <f>LOOKUP(AY343,標準報酬等級表!$A$8:$A$57,標準報酬等級表!$D$8:$D$57)</f>
        <v>58</v>
      </c>
      <c r="BC343" s="54"/>
      <c r="BD343" s="54"/>
      <c r="BE343" s="54">
        <f t="shared" si="16"/>
        <v>1</v>
      </c>
      <c r="BF343" s="54"/>
      <c r="BG343" s="54"/>
      <c r="BH343" s="54">
        <f>LOOKUP(BE343,標準報酬等級表!$B$11:$B$42,標準報酬等級表!$D$11:$D$42)</f>
        <v>88</v>
      </c>
      <c r="BI343" s="54"/>
      <c r="BJ343" s="54"/>
      <c r="BK343" s="54">
        <f t="shared" si="17"/>
        <v>1</v>
      </c>
      <c r="BL343" s="54"/>
      <c r="BM343" s="54"/>
      <c r="BN343" s="54"/>
      <c r="BO343" s="54">
        <f>LOOKUP(BK343,標準報酬等級表!$B$11:$B$42,標準報酬等級表!$D$11:$D$42)</f>
        <v>88</v>
      </c>
      <c r="BP343" s="54"/>
      <c r="BQ343" s="54"/>
      <c r="BR343" s="54"/>
      <c r="BS343" s="49"/>
      <c r="BT343" s="49"/>
      <c r="BU343" s="49"/>
      <c r="BV343" s="49"/>
      <c r="BW343" s="49"/>
      <c r="BX343" s="49"/>
      <c r="BY343" s="49"/>
      <c r="BZ343" s="49"/>
      <c r="CA343" s="49"/>
      <c r="CB343" s="49"/>
      <c r="CC343" s="55"/>
      <c r="CD343" s="55"/>
      <c r="CE343" s="55"/>
      <c r="CF343" s="55"/>
      <c r="CG343" s="55"/>
      <c r="CH343" s="55"/>
    </row>
    <row r="344" spans="2:86" ht="21.75" customHeight="1" x14ac:dyDescent="0.15">
      <c r="B344" s="55"/>
      <c r="C344" s="55"/>
      <c r="D344" s="55"/>
      <c r="E344" s="55"/>
      <c r="F344" s="55"/>
      <c r="G344" s="55"/>
      <c r="H344" s="55"/>
      <c r="I344" s="55"/>
      <c r="J344" s="55"/>
      <c r="K344" s="55"/>
      <c r="L344" s="55"/>
      <c r="M344" s="55"/>
      <c r="N344" s="55"/>
      <c r="O344" s="55"/>
      <c r="P344" s="55"/>
      <c r="Q344" s="55"/>
      <c r="R344" s="55"/>
      <c r="S344" s="55"/>
      <c r="T344" s="55"/>
      <c r="U344" s="49"/>
      <c r="V344" s="49"/>
      <c r="W344" s="49"/>
      <c r="X344" s="49"/>
      <c r="Y344" s="49"/>
      <c r="Z344" s="49"/>
      <c r="AA344" s="49"/>
      <c r="AB344" s="49"/>
      <c r="AC344" s="49"/>
      <c r="AD344" s="49"/>
      <c r="AE344" s="49"/>
      <c r="AF344" s="49"/>
      <c r="AG344" s="55"/>
      <c r="AH344" s="55"/>
      <c r="AI344" s="55"/>
      <c r="AJ344" s="55"/>
      <c r="AK344" s="55"/>
      <c r="AL344" s="55"/>
      <c r="AM344" s="55"/>
      <c r="AN344" s="55"/>
      <c r="AO344" s="55"/>
      <c r="AP344" s="55"/>
      <c r="AQ344" s="55"/>
      <c r="AR344" s="55"/>
      <c r="AS344" s="55"/>
      <c r="AT344" s="54">
        <f t="shared" si="15"/>
        <v>0</v>
      </c>
      <c r="AU344" s="54"/>
      <c r="AV344" s="54"/>
      <c r="AW344" s="54"/>
      <c r="AX344" s="54"/>
      <c r="AY344" s="54">
        <f>MATCH(AT344,標準報酬等級表!$F$8:$F$57,1)</f>
        <v>1</v>
      </c>
      <c r="AZ344" s="54"/>
      <c r="BA344" s="54"/>
      <c r="BB344" s="54">
        <f>LOOKUP(AY344,標準報酬等級表!$A$8:$A$57,標準報酬等級表!$D$8:$D$57)</f>
        <v>58</v>
      </c>
      <c r="BC344" s="54"/>
      <c r="BD344" s="54"/>
      <c r="BE344" s="54">
        <f t="shared" si="16"/>
        <v>1</v>
      </c>
      <c r="BF344" s="54"/>
      <c r="BG344" s="54"/>
      <c r="BH344" s="54">
        <f>LOOKUP(BE344,標準報酬等級表!$B$11:$B$42,標準報酬等級表!$D$11:$D$42)</f>
        <v>88</v>
      </c>
      <c r="BI344" s="54"/>
      <c r="BJ344" s="54"/>
      <c r="BK344" s="54">
        <f t="shared" si="17"/>
        <v>1</v>
      </c>
      <c r="BL344" s="54"/>
      <c r="BM344" s="54"/>
      <c r="BN344" s="54"/>
      <c r="BO344" s="54">
        <f>LOOKUP(BK344,標準報酬等級表!$B$11:$B$42,標準報酬等級表!$D$11:$D$42)</f>
        <v>88</v>
      </c>
      <c r="BP344" s="54"/>
      <c r="BQ344" s="54"/>
      <c r="BR344" s="54"/>
      <c r="BS344" s="49"/>
      <c r="BT344" s="49"/>
      <c r="BU344" s="49"/>
      <c r="BV344" s="49"/>
      <c r="BW344" s="49"/>
      <c r="BX344" s="49"/>
      <c r="BY344" s="49"/>
      <c r="BZ344" s="49"/>
      <c r="CA344" s="49"/>
      <c r="CB344" s="49"/>
      <c r="CC344" s="55"/>
      <c r="CD344" s="55"/>
      <c r="CE344" s="55"/>
      <c r="CF344" s="55"/>
      <c r="CG344" s="55"/>
      <c r="CH344" s="55"/>
    </row>
    <row r="345" spans="2:86" ht="21.75" customHeight="1" x14ac:dyDescent="0.15">
      <c r="B345" s="55"/>
      <c r="C345" s="55"/>
      <c r="D345" s="55"/>
      <c r="E345" s="55"/>
      <c r="F345" s="55"/>
      <c r="G345" s="55"/>
      <c r="H345" s="55"/>
      <c r="I345" s="55"/>
      <c r="J345" s="55"/>
      <c r="K345" s="55"/>
      <c r="L345" s="55"/>
      <c r="M345" s="55"/>
      <c r="N345" s="55"/>
      <c r="O345" s="55"/>
      <c r="P345" s="55"/>
      <c r="Q345" s="55"/>
      <c r="R345" s="55"/>
      <c r="S345" s="55"/>
      <c r="T345" s="55"/>
      <c r="U345" s="49"/>
      <c r="V345" s="49"/>
      <c r="W345" s="49"/>
      <c r="X345" s="49"/>
      <c r="Y345" s="49"/>
      <c r="Z345" s="49"/>
      <c r="AA345" s="49"/>
      <c r="AB345" s="49"/>
      <c r="AC345" s="49"/>
      <c r="AD345" s="49"/>
      <c r="AE345" s="49"/>
      <c r="AF345" s="49"/>
      <c r="AG345" s="55"/>
      <c r="AH345" s="55"/>
      <c r="AI345" s="55"/>
      <c r="AJ345" s="55"/>
      <c r="AK345" s="55"/>
      <c r="AL345" s="55"/>
      <c r="AM345" s="55"/>
      <c r="AN345" s="55"/>
      <c r="AO345" s="55"/>
      <c r="AP345" s="55"/>
      <c r="AQ345" s="55"/>
      <c r="AR345" s="55"/>
      <c r="AS345" s="55"/>
      <c r="AT345" s="54">
        <f t="shared" si="15"/>
        <v>0</v>
      </c>
      <c r="AU345" s="54"/>
      <c r="AV345" s="54"/>
      <c r="AW345" s="54"/>
      <c r="AX345" s="54"/>
      <c r="AY345" s="54">
        <f>MATCH(AT345,標準報酬等級表!$F$8:$F$57,1)</f>
        <v>1</v>
      </c>
      <c r="AZ345" s="54"/>
      <c r="BA345" s="54"/>
      <c r="BB345" s="54">
        <f>LOOKUP(AY345,標準報酬等級表!$A$8:$A$57,標準報酬等級表!$D$8:$D$57)</f>
        <v>58</v>
      </c>
      <c r="BC345" s="54"/>
      <c r="BD345" s="54"/>
      <c r="BE345" s="54">
        <f t="shared" si="16"/>
        <v>1</v>
      </c>
      <c r="BF345" s="54"/>
      <c r="BG345" s="54"/>
      <c r="BH345" s="54">
        <f>LOOKUP(BE345,標準報酬等級表!$B$11:$B$42,標準報酬等級表!$D$11:$D$42)</f>
        <v>88</v>
      </c>
      <c r="BI345" s="54"/>
      <c r="BJ345" s="54"/>
      <c r="BK345" s="54">
        <f t="shared" si="17"/>
        <v>1</v>
      </c>
      <c r="BL345" s="54"/>
      <c r="BM345" s="54"/>
      <c r="BN345" s="54"/>
      <c r="BO345" s="54">
        <f>LOOKUP(BK345,標準報酬等級表!$B$11:$B$42,標準報酬等級表!$D$11:$D$42)</f>
        <v>88</v>
      </c>
      <c r="BP345" s="54"/>
      <c r="BQ345" s="54"/>
      <c r="BR345" s="54"/>
      <c r="BS345" s="49"/>
      <c r="BT345" s="49"/>
      <c r="BU345" s="49"/>
      <c r="BV345" s="49"/>
      <c r="BW345" s="49"/>
      <c r="BX345" s="49"/>
      <c r="BY345" s="49"/>
      <c r="BZ345" s="49"/>
      <c r="CA345" s="49"/>
      <c r="CB345" s="49"/>
      <c r="CC345" s="55"/>
      <c r="CD345" s="55"/>
      <c r="CE345" s="55"/>
      <c r="CF345" s="55"/>
      <c r="CG345" s="55"/>
      <c r="CH345" s="55"/>
    </row>
    <row r="346" spans="2:86" ht="21.75" customHeight="1" x14ac:dyDescent="0.15">
      <c r="B346" s="55"/>
      <c r="C346" s="55"/>
      <c r="D346" s="55"/>
      <c r="E346" s="55"/>
      <c r="F346" s="55"/>
      <c r="G346" s="55"/>
      <c r="H346" s="55"/>
      <c r="I346" s="55"/>
      <c r="J346" s="55"/>
      <c r="K346" s="55"/>
      <c r="L346" s="55"/>
      <c r="M346" s="55"/>
      <c r="N346" s="55"/>
      <c r="O346" s="55"/>
      <c r="P346" s="55"/>
      <c r="Q346" s="55"/>
      <c r="R346" s="55"/>
      <c r="S346" s="55"/>
      <c r="T346" s="55"/>
      <c r="U346" s="49"/>
      <c r="V346" s="49"/>
      <c r="W346" s="49"/>
      <c r="X346" s="49"/>
      <c r="Y346" s="49"/>
      <c r="Z346" s="49"/>
      <c r="AA346" s="49"/>
      <c r="AB346" s="49"/>
      <c r="AC346" s="49"/>
      <c r="AD346" s="49"/>
      <c r="AE346" s="49"/>
      <c r="AF346" s="49"/>
      <c r="AG346" s="55"/>
      <c r="AH346" s="55"/>
      <c r="AI346" s="55"/>
      <c r="AJ346" s="55"/>
      <c r="AK346" s="55"/>
      <c r="AL346" s="55"/>
      <c r="AM346" s="55"/>
      <c r="AN346" s="55"/>
      <c r="AO346" s="55"/>
      <c r="AP346" s="55"/>
      <c r="AQ346" s="55"/>
      <c r="AR346" s="55"/>
      <c r="AS346" s="55"/>
      <c r="AT346" s="54">
        <f t="shared" si="15"/>
        <v>0</v>
      </c>
      <c r="AU346" s="54"/>
      <c r="AV346" s="54"/>
      <c r="AW346" s="54"/>
      <c r="AX346" s="54"/>
      <c r="AY346" s="54">
        <f>MATCH(AT346,標準報酬等級表!$F$8:$F$57,1)</f>
        <v>1</v>
      </c>
      <c r="AZ346" s="54"/>
      <c r="BA346" s="54"/>
      <c r="BB346" s="54">
        <f>LOOKUP(AY346,標準報酬等級表!$A$8:$A$57,標準報酬等級表!$D$8:$D$57)</f>
        <v>58</v>
      </c>
      <c r="BC346" s="54"/>
      <c r="BD346" s="54"/>
      <c r="BE346" s="54">
        <f t="shared" si="16"/>
        <v>1</v>
      </c>
      <c r="BF346" s="54"/>
      <c r="BG346" s="54"/>
      <c r="BH346" s="54">
        <f>LOOKUP(BE346,標準報酬等級表!$B$11:$B$42,標準報酬等級表!$D$11:$D$42)</f>
        <v>88</v>
      </c>
      <c r="BI346" s="54"/>
      <c r="BJ346" s="54"/>
      <c r="BK346" s="54">
        <f t="shared" si="17"/>
        <v>1</v>
      </c>
      <c r="BL346" s="54"/>
      <c r="BM346" s="54"/>
      <c r="BN346" s="54"/>
      <c r="BO346" s="54">
        <f>LOOKUP(BK346,標準報酬等級表!$B$11:$B$42,標準報酬等級表!$D$11:$D$42)</f>
        <v>88</v>
      </c>
      <c r="BP346" s="54"/>
      <c r="BQ346" s="54"/>
      <c r="BR346" s="54"/>
      <c r="BS346" s="49"/>
      <c r="BT346" s="49"/>
      <c r="BU346" s="49"/>
      <c r="BV346" s="49"/>
      <c r="BW346" s="49"/>
      <c r="BX346" s="49"/>
      <c r="BY346" s="49"/>
      <c r="BZ346" s="49"/>
      <c r="CA346" s="49"/>
      <c r="CB346" s="49"/>
      <c r="CC346" s="55"/>
      <c r="CD346" s="55"/>
      <c r="CE346" s="55"/>
      <c r="CF346" s="55"/>
      <c r="CG346" s="55"/>
      <c r="CH346" s="55"/>
    </row>
    <row r="347" spans="2:86" ht="21.75" customHeight="1" x14ac:dyDescent="0.15">
      <c r="B347" s="55"/>
      <c r="C347" s="55"/>
      <c r="D347" s="55"/>
      <c r="E347" s="55"/>
      <c r="F347" s="55"/>
      <c r="G347" s="55"/>
      <c r="H347" s="55"/>
      <c r="I347" s="55"/>
      <c r="J347" s="55"/>
      <c r="K347" s="55"/>
      <c r="L347" s="55"/>
      <c r="M347" s="55"/>
      <c r="N347" s="55"/>
      <c r="O347" s="55"/>
      <c r="P347" s="55"/>
      <c r="Q347" s="55"/>
      <c r="R347" s="55"/>
      <c r="S347" s="55"/>
      <c r="T347" s="55"/>
      <c r="U347" s="49"/>
      <c r="V347" s="49"/>
      <c r="W347" s="49"/>
      <c r="X347" s="49"/>
      <c r="Y347" s="49"/>
      <c r="Z347" s="49"/>
      <c r="AA347" s="49"/>
      <c r="AB347" s="49"/>
      <c r="AC347" s="49"/>
      <c r="AD347" s="49"/>
      <c r="AE347" s="49"/>
      <c r="AF347" s="49"/>
      <c r="AG347" s="55"/>
      <c r="AH347" s="55"/>
      <c r="AI347" s="55"/>
      <c r="AJ347" s="55"/>
      <c r="AK347" s="55"/>
      <c r="AL347" s="55"/>
      <c r="AM347" s="55"/>
      <c r="AN347" s="55"/>
      <c r="AO347" s="55"/>
      <c r="AP347" s="55"/>
      <c r="AQ347" s="55"/>
      <c r="AR347" s="55"/>
      <c r="AS347" s="55"/>
      <c r="AT347" s="54">
        <f t="shared" si="15"/>
        <v>0</v>
      </c>
      <c r="AU347" s="54"/>
      <c r="AV347" s="54"/>
      <c r="AW347" s="54"/>
      <c r="AX347" s="54"/>
      <c r="AY347" s="54">
        <f>MATCH(AT347,標準報酬等級表!$F$8:$F$57,1)</f>
        <v>1</v>
      </c>
      <c r="AZ347" s="54"/>
      <c r="BA347" s="54"/>
      <c r="BB347" s="54">
        <f>LOOKUP(AY347,標準報酬等級表!$A$8:$A$57,標準報酬等級表!$D$8:$D$57)</f>
        <v>58</v>
      </c>
      <c r="BC347" s="54"/>
      <c r="BD347" s="54"/>
      <c r="BE347" s="54">
        <f t="shared" si="16"/>
        <v>1</v>
      </c>
      <c r="BF347" s="54"/>
      <c r="BG347" s="54"/>
      <c r="BH347" s="54">
        <f>LOOKUP(BE347,標準報酬等級表!$B$11:$B$42,標準報酬等級表!$D$11:$D$42)</f>
        <v>88</v>
      </c>
      <c r="BI347" s="54"/>
      <c r="BJ347" s="54"/>
      <c r="BK347" s="54">
        <f t="shared" si="17"/>
        <v>1</v>
      </c>
      <c r="BL347" s="54"/>
      <c r="BM347" s="54"/>
      <c r="BN347" s="54"/>
      <c r="BO347" s="54">
        <f>LOOKUP(BK347,標準報酬等級表!$B$11:$B$42,標準報酬等級表!$D$11:$D$42)</f>
        <v>88</v>
      </c>
      <c r="BP347" s="54"/>
      <c r="BQ347" s="54"/>
      <c r="BR347" s="54"/>
      <c r="BS347" s="49"/>
      <c r="BT347" s="49"/>
      <c r="BU347" s="49"/>
      <c r="BV347" s="49"/>
      <c r="BW347" s="49"/>
      <c r="BX347" s="49"/>
      <c r="BY347" s="49"/>
      <c r="BZ347" s="49"/>
      <c r="CA347" s="49"/>
      <c r="CB347" s="49"/>
      <c r="CC347" s="55"/>
      <c r="CD347" s="55"/>
      <c r="CE347" s="55"/>
      <c r="CF347" s="55"/>
      <c r="CG347" s="55"/>
      <c r="CH347" s="55"/>
    </row>
    <row r="348" spans="2:86" ht="21.75" customHeight="1" x14ac:dyDescent="0.15">
      <c r="B348" s="55"/>
      <c r="C348" s="55"/>
      <c r="D348" s="55"/>
      <c r="E348" s="55"/>
      <c r="F348" s="55"/>
      <c r="G348" s="55"/>
      <c r="H348" s="55"/>
      <c r="I348" s="55"/>
      <c r="J348" s="55"/>
      <c r="K348" s="55"/>
      <c r="L348" s="55"/>
      <c r="M348" s="55"/>
      <c r="N348" s="55"/>
      <c r="O348" s="55"/>
      <c r="P348" s="55"/>
      <c r="Q348" s="55"/>
      <c r="R348" s="55"/>
      <c r="S348" s="55"/>
      <c r="T348" s="55"/>
      <c r="U348" s="49"/>
      <c r="V348" s="49"/>
      <c r="W348" s="49"/>
      <c r="X348" s="49"/>
      <c r="Y348" s="49"/>
      <c r="Z348" s="49"/>
      <c r="AA348" s="49"/>
      <c r="AB348" s="49"/>
      <c r="AC348" s="49"/>
      <c r="AD348" s="49"/>
      <c r="AE348" s="49"/>
      <c r="AF348" s="49"/>
      <c r="AG348" s="55"/>
      <c r="AH348" s="55"/>
      <c r="AI348" s="55"/>
      <c r="AJ348" s="55"/>
      <c r="AK348" s="55"/>
      <c r="AL348" s="55"/>
      <c r="AM348" s="55"/>
      <c r="AN348" s="55"/>
      <c r="AO348" s="55"/>
      <c r="AP348" s="55"/>
      <c r="AQ348" s="55"/>
      <c r="AR348" s="55"/>
      <c r="AS348" s="55"/>
      <c r="AT348" s="54">
        <f t="shared" si="15"/>
        <v>0</v>
      </c>
      <c r="AU348" s="54"/>
      <c r="AV348" s="54"/>
      <c r="AW348" s="54"/>
      <c r="AX348" s="54"/>
      <c r="AY348" s="54">
        <f>MATCH(AT348,標準報酬等級表!$F$8:$F$57,1)</f>
        <v>1</v>
      </c>
      <c r="AZ348" s="54"/>
      <c r="BA348" s="54"/>
      <c r="BB348" s="54">
        <f>LOOKUP(AY348,標準報酬等級表!$A$8:$A$57,標準報酬等級表!$D$8:$D$57)</f>
        <v>58</v>
      </c>
      <c r="BC348" s="54"/>
      <c r="BD348" s="54"/>
      <c r="BE348" s="54">
        <f t="shared" si="16"/>
        <v>1</v>
      </c>
      <c r="BF348" s="54"/>
      <c r="BG348" s="54"/>
      <c r="BH348" s="54">
        <f>LOOKUP(BE348,標準報酬等級表!$B$11:$B$42,標準報酬等級表!$D$11:$D$42)</f>
        <v>88</v>
      </c>
      <c r="BI348" s="54"/>
      <c r="BJ348" s="54"/>
      <c r="BK348" s="54">
        <f t="shared" si="17"/>
        <v>1</v>
      </c>
      <c r="BL348" s="54"/>
      <c r="BM348" s="54"/>
      <c r="BN348" s="54"/>
      <c r="BO348" s="54">
        <f>LOOKUP(BK348,標準報酬等級表!$B$11:$B$42,標準報酬等級表!$D$11:$D$42)</f>
        <v>88</v>
      </c>
      <c r="BP348" s="54"/>
      <c r="BQ348" s="54"/>
      <c r="BR348" s="54"/>
      <c r="BS348" s="49"/>
      <c r="BT348" s="49"/>
      <c r="BU348" s="49"/>
      <c r="BV348" s="49"/>
      <c r="BW348" s="49"/>
      <c r="BX348" s="49"/>
      <c r="BY348" s="49"/>
      <c r="BZ348" s="49"/>
      <c r="CA348" s="49"/>
      <c r="CB348" s="49"/>
      <c r="CC348" s="55"/>
      <c r="CD348" s="55"/>
      <c r="CE348" s="55"/>
      <c r="CF348" s="55"/>
      <c r="CG348" s="55"/>
      <c r="CH348" s="55"/>
    </row>
    <row r="349" spans="2:86" ht="21.75" customHeight="1" x14ac:dyDescent="0.15">
      <c r="B349" s="55"/>
      <c r="C349" s="55"/>
      <c r="D349" s="55"/>
      <c r="E349" s="55"/>
      <c r="F349" s="55"/>
      <c r="G349" s="55"/>
      <c r="H349" s="55"/>
      <c r="I349" s="55"/>
      <c r="J349" s="55"/>
      <c r="K349" s="55"/>
      <c r="L349" s="55"/>
      <c r="M349" s="55"/>
      <c r="N349" s="55"/>
      <c r="O349" s="55"/>
      <c r="P349" s="55"/>
      <c r="Q349" s="55"/>
      <c r="R349" s="55"/>
      <c r="S349" s="55"/>
      <c r="T349" s="55"/>
      <c r="U349" s="49"/>
      <c r="V349" s="49"/>
      <c r="W349" s="49"/>
      <c r="X349" s="49"/>
      <c r="Y349" s="49"/>
      <c r="Z349" s="49"/>
      <c r="AA349" s="49"/>
      <c r="AB349" s="49"/>
      <c r="AC349" s="49"/>
      <c r="AD349" s="49"/>
      <c r="AE349" s="49"/>
      <c r="AF349" s="49"/>
      <c r="AG349" s="55"/>
      <c r="AH349" s="55"/>
      <c r="AI349" s="55"/>
      <c r="AJ349" s="55"/>
      <c r="AK349" s="55"/>
      <c r="AL349" s="55"/>
      <c r="AM349" s="55"/>
      <c r="AN349" s="55"/>
      <c r="AO349" s="55"/>
      <c r="AP349" s="55"/>
      <c r="AQ349" s="55"/>
      <c r="AR349" s="55"/>
      <c r="AS349" s="55"/>
      <c r="AT349" s="54">
        <f t="shared" si="15"/>
        <v>0</v>
      </c>
      <c r="AU349" s="54"/>
      <c r="AV349" s="54"/>
      <c r="AW349" s="54"/>
      <c r="AX349" s="54"/>
      <c r="AY349" s="54">
        <f>MATCH(AT349,標準報酬等級表!$F$8:$F$57,1)</f>
        <v>1</v>
      </c>
      <c r="AZ349" s="54"/>
      <c r="BA349" s="54"/>
      <c r="BB349" s="54">
        <f>LOOKUP(AY349,標準報酬等級表!$A$8:$A$57,標準報酬等級表!$D$8:$D$57)</f>
        <v>58</v>
      </c>
      <c r="BC349" s="54"/>
      <c r="BD349" s="54"/>
      <c r="BE349" s="54">
        <f t="shared" si="16"/>
        <v>1</v>
      </c>
      <c r="BF349" s="54"/>
      <c r="BG349" s="54"/>
      <c r="BH349" s="54">
        <f>LOOKUP(BE349,標準報酬等級表!$B$11:$B$42,標準報酬等級表!$D$11:$D$42)</f>
        <v>88</v>
      </c>
      <c r="BI349" s="54"/>
      <c r="BJ349" s="54"/>
      <c r="BK349" s="54">
        <f t="shared" si="17"/>
        <v>1</v>
      </c>
      <c r="BL349" s="54"/>
      <c r="BM349" s="54"/>
      <c r="BN349" s="54"/>
      <c r="BO349" s="54">
        <f>LOOKUP(BK349,標準報酬等級表!$B$11:$B$42,標準報酬等級表!$D$11:$D$42)</f>
        <v>88</v>
      </c>
      <c r="BP349" s="54"/>
      <c r="BQ349" s="54"/>
      <c r="BR349" s="54"/>
      <c r="BS349" s="49"/>
      <c r="BT349" s="49"/>
      <c r="BU349" s="49"/>
      <c r="BV349" s="49"/>
      <c r="BW349" s="49"/>
      <c r="BX349" s="49"/>
      <c r="BY349" s="49"/>
      <c r="BZ349" s="49"/>
      <c r="CA349" s="49"/>
      <c r="CB349" s="49"/>
      <c r="CC349" s="55"/>
      <c r="CD349" s="55"/>
      <c r="CE349" s="55"/>
      <c r="CF349" s="55"/>
      <c r="CG349" s="55"/>
      <c r="CH349" s="55"/>
    </row>
    <row r="350" spans="2:86" ht="21.75" customHeight="1" x14ac:dyDescent="0.15">
      <c r="B350" s="55"/>
      <c r="C350" s="55"/>
      <c r="D350" s="55"/>
      <c r="E350" s="55"/>
      <c r="F350" s="55"/>
      <c r="G350" s="55"/>
      <c r="H350" s="55"/>
      <c r="I350" s="55"/>
      <c r="J350" s="55"/>
      <c r="K350" s="55"/>
      <c r="L350" s="55"/>
      <c r="M350" s="55"/>
      <c r="N350" s="55"/>
      <c r="O350" s="55"/>
      <c r="P350" s="55"/>
      <c r="Q350" s="55"/>
      <c r="R350" s="55"/>
      <c r="S350" s="55"/>
      <c r="T350" s="55"/>
      <c r="U350" s="49"/>
      <c r="V350" s="49"/>
      <c r="W350" s="49"/>
      <c r="X350" s="49"/>
      <c r="Y350" s="49"/>
      <c r="Z350" s="49"/>
      <c r="AA350" s="49"/>
      <c r="AB350" s="49"/>
      <c r="AC350" s="49"/>
      <c r="AD350" s="49"/>
      <c r="AE350" s="49"/>
      <c r="AF350" s="49"/>
      <c r="AG350" s="55"/>
      <c r="AH350" s="55"/>
      <c r="AI350" s="55"/>
      <c r="AJ350" s="55"/>
      <c r="AK350" s="55"/>
      <c r="AL350" s="55"/>
      <c r="AM350" s="55"/>
      <c r="AN350" s="55"/>
      <c r="AO350" s="55"/>
      <c r="AP350" s="55"/>
      <c r="AQ350" s="55"/>
      <c r="AR350" s="55"/>
      <c r="AS350" s="55"/>
      <c r="AT350" s="54">
        <f t="shared" si="15"/>
        <v>0</v>
      </c>
      <c r="AU350" s="54"/>
      <c r="AV350" s="54"/>
      <c r="AW350" s="54"/>
      <c r="AX350" s="54"/>
      <c r="AY350" s="54">
        <f>MATCH(AT350,標準報酬等級表!$F$8:$F$57,1)</f>
        <v>1</v>
      </c>
      <c r="AZ350" s="54"/>
      <c r="BA350" s="54"/>
      <c r="BB350" s="54">
        <f>LOOKUP(AY350,標準報酬等級表!$A$8:$A$57,標準報酬等級表!$D$8:$D$57)</f>
        <v>58</v>
      </c>
      <c r="BC350" s="54"/>
      <c r="BD350" s="54"/>
      <c r="BE350" s="54">
        <f t="shared" si="16"/>
        <v>1</v>
      </c>
      <c r="BF350" s="54"/>
      <c r="BG350" s="54"/>
      <c r="BH350" s="54">
        <f>LOOKUP(BE350,標準報酬等級表!$B$11:$B$42,標準報酬等級表!$D$11:$D$42)</f>
        <v>88</v>
      </c>
      <c r="BI350" s="54"/>
      <c r="BJ350" s="54"/>
      <c r="BK350" s="54">
        <f t="shared" si="17"/>
        <v>1</v>
      </c>
      <c r="BL350" s="54"/>
      <c r="BM350" s="54"/>
      <c r="BN350" s="54"/>
      <c r="BO350" s="54">
        <f>LOOKUP(BK350,標準報酬等級表!$B$11:$B$42,標準報酬等級表!$D$11:$D$42)</f>
        <v>88</v>
      </c>
      <c r="BP350" s="54"/>
      <c r="BQ350" s="54"/>
      <c r="BR350" s="54"/>
      <c r="BS350" s="49"/>
      <c r="BT350" s="49"/>
      <c r="BU350" s="49"/>
      <c r="BV350" s="49"/>
      <c r="BW350" s="49"/>
      <c r="BX350" s="49"/>
      <c r="BY350" s="49"/>
      <c r="BZ350" s="49"/>
      <c r="CA350" s="49"/>
      <c r="CB350" s="49"/>
      <c r="CC350" s="55"/>
      <c r="CD350" s="55"/>
      <c r="CE350" s="55"/>
      <c r="CF350" s="55"/>
      <c r="CG350" s="55"/>
      <c r="CH350" s="55"/>
    </row>
    <row r="351" spans="2:86" ht="21.75" customHeight="1" x14ac:dyDescent="0.15">
      <c r="B351" s="55"/>
      <c r="C351" s="55"/>
      <c r="D351" s="55"/>
      <c r="E351" s="55"/>
      <c r="F351" s="55"/>
      <c r="G351" s="55"/>
      <c r="H351" s="55"/>
      <c r="I351" s="55"/>
      <c r="J351" s="55"/>
      <c r="K351" s="55"/>
      <c r="L351" s="55"/>
      <c r="M351" s="55"/>
      <c r="N351" s="55"/>
      <c r="O351" s="55"/>
      <c r="P351" s="55"/>
      <c r="Q351" s="55"/>
      <c r="R351" s="55"/>
      <c r="S351" s="55"/>
      <c r="T351" s="55"/>
      <c r="U351" s="49"/>
      <c r="V351" s="49"/>
      <c r="W351" s="49"/>
      <c r="X351" s="49"/>
      <c r="Y351" s="49"/>
      <c r="Z351" s="49"/>
      <c r="AA351" s="49"/>
      <c r="AB351" s="49"/>
      <c r="AC351" s="49"/>
      <c r="AD351" s="49"/>
      <c r="AE351" s="49"/>
      <c r="AF351" s="49"/>
      <c r="AG351" s="55"/>
      <c r="AH351" s="55"/>
      <c r="AI351" s="55"/>
      <c r="AJ351" s="55"/>
      <c r="AK351" s="55"/>
      <c r="AL351" s="55"/>
      <c r="AM351" s="55"/>
      <c r="AN351" s="55"/>
      <c r="AO351" s="55"/>
      <c r="AP351" s="55"/>
      <c r="AQ351" s="55"/>
      <c r="AR351" s="55"/>
      <c r="AS351" s="55"/>
      <c r="AT351" s="54">
        <f t="shared" si="15"/>
        <v>0</v>
      </c>
      <c r="AU351" s="54"/>
      <c r="AV351" s="54"/>
      <c r="AW351" s="54"/>
      <c r="AX351" s="54"/>
      <c r="AY351" s="54">
        <f>MATCH(AT351,標準報酬等級表!$F$8:$F$57,1)</f>
        <v>1</v>
      </c>
      <c r="AZ351" s="54"/>
      <c r="BA351" s="54"/>
      <c r="BB351" s="54">
        <f>LOOKUP(AY351,標準報酬等級表!$A$8:$A$57,標準報酬等級表!$D$8:$D$57)</f>
        <v>58</v>
      </c>
      <c r="BC351" s="54"/>
      <c r="BD351" s="54"/>
      <c r="BE351" s="54">
        <f t="shared" si="16"/>
        <v>1</v>
      </c>
      <c r="BF351" s="54"/>
      <c r="BG351" s="54"/>
      <c r="BH351" s="54">
        <f>LOOKUP(BE351,標準報酬等級表!$B$11:$B$42,標準報酬等級表!$D$11:$D$42)</f>
        <v>88</v>
      </c>
      <c r="BI351" s="54"/>
      <c r="BJ351" s="54"/>
      <c r="BK351" s="54">
        <f t="shared" si="17"/>
        <v>1</v>
      </c>
      <c r="BL351" s="54"/>
      <c r="BM351" s="54"/>
      <c r="BN351" s="54"/>
      <c r="BO351" s="54">
        <f>LOOKUP(BK351,標準報酬等級表!$B$11:$B$42,標準報酬等級表!$D$11:$D$42)</f>
        <v>88</v>
      </c>
      <c r="BP351" s="54"/>
      <c r="BQ351" s="54"/>
      <c r="BR351" s="54"/>
      <c r="BS351" s="49"/>
      <c r="BT351" s="49"/>
      <c r="BU351" s="49"/>
      <c r="BV351" s="49"/>
      <c r="BW351" s="49"/>
      <c r="BX351" s="49"/>
      <c r="BY351" s="49"/>
      <c r="BZ351" s="49"/>
      <c r="CA351" s="49"/>
      <c r="CB351" s="49"/>
      <c r="CC351" s="55"/>
      <c r="CD351" s="55"/>
      <c r="CE351" s="55"/>
      <c r="CF351" s="55"/>
      <c r="CG351" s="55"/>
      <c r="CH351" s="55"/>
    </row>
    <row r="352" spans="2:86" ht="21.75" customHeight="1" x14ac:dyDescent="0.15">
      <c r="B352" s="55"/>
      <c r="C352" s="55"/>
      <c r="D352" s="55"/>
      <c r="E352" s="55"/>
      <c r="F352" s="55"/>
      <c r="G352" s="55"/>
      <c r="H352" s="55"/>
      <c r="I352" s="55"/>
      <c r="J352" s="55"/>
      <c r="K352" s="55"/>
      <c r="L352" s="55"/>
      <c r="M352" s="55"/>
      <c r="N352" s="55"/>
      <c r="O352" s="55"/>
      <c r="P352" s="55"/>
      <c r="Q352" s="55"/>
      <c r="R352" s="55"/>
      <c r="S352" s="55"/>
      <c r="T352" s="55"/>
      <c r="U352" s="49"/>
      <c r="V352" s="49"/>
      <c r="W352" s="49"/>
      <c r="X352" s="49"/>
      <c r="Y352" s="49"/>
      <c r="Z352" s="49"/>
      <c r="AA352" s="49"/>
      <c r="AB352" s="49"/>
      <c r="AC352" s="49"/>
      <c r="AD352" s="49"/>
      <c r="AE352" s="49"/>
      <c r="AF352" s="49"/>
      <c r="AG352" s="55"/>
      <c r="AH352" s="55"/>
      <c r="AI352" s="55"/>
      <c r="AJ352" s="55"/>
      <c r="AK352" s="55"/>
      <c r="AL352" s="55"/>
      <c r="AM352" s="55"/>
      <c r="AN352" s="55"/>
      <c r="AO352" s="55"/>
      <c r="AP352" s="55"/>
      <c r="AQ352" s="55"/>
      <c r="AR352" s="55"/>
      <c r="AS352" s="55"/>
      <c r="AT352" s="54">
        <f t="shared" si="15"/>
        <v>0</v>
      </c>
      <c r="AU352" s="54"/>
      <c r="AV352" s="54"/>
      <c r="AW352" s="54"/>
      <c r="AX352" s="54"/>
      <c r="AY352" s="54">
        <f>MATCH(AT352,標準報酬等級表!$F$8:$F$57,1)</f>
        <v>1</v>
      </c>
      <c r="AZ352" s="54"/>
      <c r="BA352" s="54"/>
      <c r="BB352" s="54">
        <f>LOOKUP(AY352,標準報酬等級表!$A$8:$A$57,標準報酬等級表!$D$8:$D$57)</f>
        <v>58</v>
      </c>
      <c r="BC352" s="54"/>
      <c r="BD352" s="54"/>
      <c r="BE352" s="54">
        <f t="shared" si="16"/>
        <v>1</v>
      </c>
      <c r="BF352" s="54"/>
      <c r="BG352" s="54"/>
      <c r="BH352" s="54">
        <f>LOOKUP(BE352,標準報酬等級表!$B$11:$B$42,標準報酬等級表!$D$11:$D$42)</f>
        <v>88</v>
      </c>
      <c r="BI352" s="54"/>
      <c r="BJ352" s="54"/>
      <c r="BK352" s="54">
        <f t="shared" si="17"/>
        <v>1</v>
      </c>
      <c r="BL352" s="54"/>
      <c r="BM352" s="54"/>
      <c r="BN352" s="54"/>
      <c r="BO352" s="54">
        <f>LOOKUP(BK352,標準報酬等級表!$B$11:$B$42,標準報酬等級表!$D$11:$D$42)</f>
        <v>88</v>
      </c>
      <c r="BP352" s="54"/>
      <c r="BQ352" s="54"/>
      <c r="BR352" s="54"/>
      <c r="BS352" s="49"/>
      <c r="BT352" s="49"/>
      <c r="BU352" s="49"/>
      <c r="BV352" s="49"/>
      <c r="BW352" s="49"/>
      <c r="BX352" s="49"/>
      <c r="BY352" s="49"/>
      <c r="BZ352" s="49"/>
      <c r="CA352" s="49"/>
      <c r="CB352" s="49"/>
      <c r="CC352" s="55"/>
      <c r="CD352" s="55"/>
      <c r="CE352" s="55"/>
      <c r="CF352" s="55"/>
      <c r="CG352" s="55"/>
      <c r="CH352" s="55"/>
    </row>
    <row r="353" spans="2:86" ht="21.75" customHeight="1" x14ac:dyDescent="0.15">
      <c r="B353" s="55"/>
      <c r="C353" s="55"/>
      <c r="D353" s="55"/>
      <c r="E353" s="55"/>
      <c r="F353" s="55"/>
      <c r="G353" s="55"/>
      <c r="H353" s="55"/>
      <c r="I353" s="55"/>
      <c r="J353" s="55"/>
      <c r="K353" s="55"/>
      <c r="L353" s="55"/>
      <c r="M353" s="55"/>
      <c r="N353" s="55"/>
      <c r="O353" s="55"/>
      <c r="P353" s="55"/>
      <c r="Q353" s="55"/>
      <c r="R353" s="55"/>
      <c r="S353" s="55"/>
      <c r="T353" s="55"/>
      <c r="U353" s="49"/>
      <c r="V353" s="49"/>
      <c r="W353" s="49"/>
      <c r="X353" s="49"/>
      <c r="Y353" s="49"/>
      <c r="Z353" s="49"/>
      <c r="AA353" s="49"/>
      <c r="AB353" s="49"/>
      <c r="AC353" s="49"/>
      <c r="AD353" s="49"/>
      <c r="AE353" s="49"/>
      <c r="AF353" s="49"/>
      <c r="AG353" s="55"/>
      <c r="AH353" s="55"/>
      <c r="AI353" s="55"/>
      <c r="AJ353" s="55"/>
      <c r="AK353" s="55"/>
      <c r="AL353" s="55"/>
      <c r="AM353" s="55"/>
      <c r="AN353" s="55"/>
      <c r="AO353" s="55"/>
      <c r="AP353" s="55"/>
      <c r="AQ353" s="55"/>
      <c r="AR353" s="55"/>
      <c r="AS353" s="55"/>
      <c r="AT353" s="54">
        <f t="shared" si="15"/>
        <v>0</v>
      </c>
      <c r="AU353" s="54"/>
      <c r="AV353" s="54"/>
      <c r="AW353" s="54"/>
      <c r="AX353" s="54"/>
      <c r="AY353" s="54">
        <f>MATCH(AT353,標準報酬等級表!$F$8:$F$57,1)</f>
        <v>1</v>
      </c>
      <c r="AZ353" s="54"/>
      <c r="BA353" s="54"/>
      <c r="BB353" s="54">
        <f>LOOKUP(AY353,標準報酬等級表!$A$8:$A$57,標準報酬等級表!$D$8:$D$57)</f>
        <v>58</v>
      </c>
      <c r="BC353" s="54"/>
      <c r="BD353" s="54"/>
      <c r="BE353" s="54">
        <f t="shared" si="16"/>
        <v>1</v>
      </c>
      <c r="BF353" s="54"/>
      <c r="BG353" s="54"/>
      <c r="BH353" s="54">
        <f>LOOKUP(BE353,標準報酬等級表!$B$11:$B$42,標準報酬等級表!$D$11:$D$42)</f>
        <v>88</v>
      </c>
      <c r="BI353" s="54"/>
      <c r="BJ353" s="54"/>
      <c r="BK353" s="54">
        <f t="shared" si="17"/>
        <v>1</v>
      </c>
      <c r="BL353" s="54"/>
      <c r="BM353" s="54"/>
      <c r="BN353" s="54"/>
      <c r="BO353" s="54">
        <f>LOOKUP(BK353,標準報酬等級表!$B$11:$B$42,標準報酬等級表!$D$11:$D$42)</f>
        <v>88</v>
      </c>
      <c r="BP353" s="54"/>
      <c r="BQ353" s="54"/>
      <c r="BR353" s="54"/>
      <c r="BS353" s="49"/>
      <c r="BT353" s="49"/>
      <c r="BU353" s="49"/>
      <c r="BV353" s="49"/>
      <c r="BW353" s="49"/>
      <c r="BX353" s="49"/>
      <c r="BY353" s="49"/>
      <c r="BZ353" s="49"/>
      <c r="CA353" s="49"/>
      <c r="CB353" s="49"/>
      <c r="CC353" s="55"/>
      <c r="CD353" s="55"/>
      <c r="CE353" s="55"/>
      <c r="CF353" s="55"/>
      <c r="CG353" s="55"/>
      <c r="CH353" s="55"/>
    </row>
    <row r="354" spans="2:86" ht="21.75" customHeight="1" x14ac:dyDescent="0.15">
      <c r="B354" s="55"/>
      <c r="C354" s="55"/>
      <c r="D354" s="55"/>
      <c r="E354" s="55"/>
      <c r="F354" s="55"/>
      <c r="G354" s="55"/>
      <c r="H354" s="55"/>
      <c r="I354" s="55"/>
      <c r="J354" s="55"/>
      <c r="K354" s="55"/>
      <c r="L354" s="55"/>
      <c r="M354" s="55"/>
      <c r="N354" s="55"/>
      <c r="O354" s="55"/>
      <c r="P354" s="55"/>
      <c r="Q354" s="55"/>
      <c r="R354" s="55"/>
      <c r="S354" s="55"/>
      <c r="T354" s="55"/>
      <c r="U354" s="49"/>
      <c r="V354" s="49"/>
      <c r="W354" s="49"/>
      <c r="X354" s="49"/>
      <c r="Y354" s="49"/>
      <c r="Z354" s="49"/>
      <c r="AA354" s="49"/>
      <c r="AB354" s="49"/>
      <c r="AC354" s="49"/>
      <c r="AD354" s="49"/>
      <c r="AE354" s="49"/>
      <c r="AF354" s="49"/>
      <c r="AG354" s="55"/>
      <c r="AH354" s="55"/>
      <c r="AI354" s="55"/>
      <c r="AJ354" s="55"/>
      <c r="AK354" s="55"/>
      <c r="AL354" s="55"/>
      <c r="AM354" s="55"/>
      <c r="AN354" s="55"/>
      <c r="AO354" s="55"/>
      <c r="AP354" s="55"/>
      <c r="AQ354" s="55"/>
      <c r="AR354" s="55"/>
      <c r="AS354" s="55"/>
      <c r="AT354" s="54">
        <f t="shared" si="15"/>
        <v>0</v>
      </c>
      <c r="AU354" s="54"/>
      <c r="AV354" s="54"/>
      <c r="AW354" s="54"/>
      <c r="AX354" s="54"/>
      <c r="AY354" s="54">
        <f>MATCH(AT354,標準報酬等級表!$F$8:$F$57,1)</f>
        <v>1</v>
      </c>
      <c r="AZ354" s="54"/>
      <c r="BA354" s="54"/>
      <c r="BB354" s="54">
        <f>LOOKUP(AY354,標準報酬等級表!$A$8:$A$57,標準報酬等級表!$D$8:$D$57)</f>
        <v>58</v>
      </c>
      <c r="BC354" s="54"/>
      <c r="BD354" s="54"/>
      <c r="BE354" s="54">
        <f t="shared" si="16"/>
        <v>1</v>
      </c>
      <c r="BF354" s="54"/>
      <c r="BG354" s="54"/>
      <c r="BH354" s="54">
        <f>LOOKUP(BE354,標準報酬等級表!$B$11:$B$42,標準報酬等級表!$D$11:$D$42)</f>
        <v>88</v>
      </c>
      <c r="BI354" s="54"/>
      <c r="BJ354" s="54"/>
      <c r="BK354" s="54">
        <f t="shared" si="17"/>
        <v>1</v>
      </c>
      <c r="BL354" s="54"/>
      <c r="BM354" s="54"/>
      <c r="BN354" s="54"/>
      <c r="BO354" s="54">
        <f>LOOKUP(BK354,標準報酬等級表!$B$11:$B$42,標準報酬等級表!$D$11:$D$42)</f>
        <v>88</v>
      </c>
      <c r="BP354" s="54"/>
      <c r="BQ354" s="54"/>
      <c r="BR354" s="54"/>
      <c r="BS354" s="49"/>
      <c r="BT354" s="49"/>
      <c r="BU354" s="49"/>
      <c r="BV354" s="49"/>
      <c r="BW354" s="49"/>
      <c r="BX354" s="49"/>
      <c r="BY354" s="49"/>
      <c r="BZ354" s="49"/>
      <c r="CA354" s="49"/>
      <c r="CB354" s="49"/>
      <c r="CC354" s="55"/>
      <c r="CD354" s="55"/>
      <c r="CE354" s="55"/>
      <c r="CF354" s="55"/>
      <c r="CG354" s="55"/>
      <c r="CH354" s="55"/>
    </row>
    <row r="355" spans="2:86" ht="21.75" customHeight="1" x14ac:dyDescent="0.15">
      <c r="B355" s="55"/>
      <c r="C355" s="55"/>
      <c r="D355" s="55"/>
      <c r="E355" s="55"/>
      <c r="F355" s="55"/>
      <c r="G355" s="55"/>
      <c r="H355" s="55"/>
      <c r="I355" s="55"/>
      <c r="J355" s="55"/>
      <c r="K355" s="55"/>
      <c r="L355" s="55"/>
      <c r="M355" s="55"/>
      <c r="N355" s="55"/>
      <c r="O355" s="55"/>
      <c r="P355" s="55"/>
      <c r="Q355" s="55"/>
      <c r="R355" s="55"/>
      <c r="S355" s="55"/>
      <c r="T355" s="55"/>
      <c r="U355" s="49"/>
      <c r="V355" s="49"/>
      <c r="W355" s="49"/>
      <c r="X355" s="49"/>
      <c r="Y355" s="49"/>
      <c r="Z355" s="49"/>
      <c r="AA355" s="49"/>
      <c r="AB355" s="49"/>
      <c r="AC355" s="49"/>
      <c r="AD355" s="49"/>
      <c r="AE355" s="49"/>
      <c r="AF355" s="49"/>
      <c r="AG355" s="55"/>
      <c r="AH355" s="55"/>
      <c r="AI355" s="55"/>
      <c r="AJ355" s="55"/>
      <c r="AK355" s="55"/>
      <c r="AL355" s="55"/>
      <c r="AM355" s="55"/>
      <c r="AN355" s="55"/>
      <c r="AO355" s="55"/>
      <c r="AP355" s="55"/>
      <c r="AQ355" s="55"/>
      <c r="AR355" s="55"/>
      <c r="AS355" s="55"/>
      <c r="AT355" s="54">
        <f t="shared" si="15"/>
        <v>0</v>
      </c>
      <c r="AU355" s="54"/>
      <c r="AV355" s="54"/>
      <c r="AW355" s="54"/>
      <c r="AX355" s="54"/>
      <c r="AY355" s="54">
        <f>MATCH(AT355,標準報酬等級表!$F$8:$F$57,1)</f>
        <v>1</v>
      </c>
      <c r="AZ355" s="54"/>
      <c r="BA355" s="54"/>
      <c r="BB355" s="54">
        <f>LOOKUP(AY355,標準報酬等級表!$A$8:$A$57,標準報酬等級表!$D$8:$D$57)</f>
        <v>58</v>
      </c>
      <c r="BC355" s="54"/>
      <c r="BD355" s="54"/>
      <c r="BE355" s="54">
        <f t="shared" si="16"/>
        <v>1</v>
      </c>
      <c r="BF355" s="54"/>
      <c r="BG355" s="54"/>
      <c r="BH355" s="54">
        <f>LOOKUP(BE355,標準報酬等級表!$B$11:$B$42,標準報酬等級表!$D$11:$D$42)</f>
        <v>88</v>
      </c>
      <c r="BI355" s="54"/>
      <c r="BJ355" s="54"/>
      <c r="BK355" s="54">
        <f t="shared" si="17"/>
        <v>1</v>
      </c>
      <c r="BL355" s="54"/>
      <c r="BM355" s="54"/>
      <c r="BN355" s="54"/>
      <c r="BO355" s="54">
        <f>LOOKUP(BK355,標準報酬等級表!$B$11:$B$42,標準報酬等級表!$D$11:$D$42)</f>
        <v>88</v>
      </c>
      <c r="BP355" s="54"/>
      <c r="BQ355" s="54"/>
      <c r="BR355" s="54"/>
      <c r="BS355" s="49"/>
      <c r="BT355" s="49"/>
      <c r="BU355" s="49"/>
      <c r="BV355" s="49"/>
      <c r="BW355" s="49"/>
      <c r="BX355" s="49"/>
      <c r="BY355" s="49"/>
      <c r="BZ355" s="49"/>
      <c r="CA355" s="49"/>
      <c r="CB355" s="49"/>
      <c r="CC355" s="55"/>
      <c r="CD355" s="55"/>
      <c r="CE355" s="55"/>
      <c r="CF355" s="55"/>
      <c r="CG355" s="55"/>
      <c r="CH355" s="55"/>
    </row>
    <row r="356" spans="2:86" ht="21.75" customHeight="1" x14ac:dyDescent="0.15">
      <c r="B356" s="55"/>
      <c r="C356" s="55"/>
      <c r="D356" s="55"/>
      <c r="E356" s="55"/>
      <c r="F356" s="55"/>
      <c r="G356" s="55"/>
      <c r="H356" s="55"/>
      <c r="I356" s="55"/>
      <c r="J356" s="55"/>
      <c r="K356" s="55"/>
      <c r="L356" s="55"/>
      <c r="M356" s="55"/>
      <c r="N356" s="55"/>
      <c r="O356" s="55"/>
      <c r="P356" s="55"/>
      <c r="Q356" s="55"/>
      <c r="R356" s="55"/>
      <c r="S356" s="55"/>
      <c r="T356" s="55"/>
      <c r="U356" s="49"/>
      <c r="V356" s="49"/>
      <c r="W356" s="49"/>
      <c r="X356" s="49"/>
      <c r="Y356" s="49"/>
      <c r="Z356" s="49"/>
      <c r="AA356" s="49"/>
      <c r="AB356" s="49"/>
      <c r="AC356" s="49"/>
      <c r="AD356" s="49"/>
      <c r="AE356" s="49"/>
      <c r="AF356" s="49"/>
      <c r="AG356" s="55"/>
      <c r="AH356" s="55"/>
      <c r="AI356" s="55"/>
      <c r="AJ356" s="55"/>
      <c r="AK356" s="55"/>
      <c r="AL356" s="55"/>
      <c r="AM356" s="55"/>
      <c r="AN356" s="55"/>
      <c r="AO356" s="55"/>
      <c r="AP356" s="55"/>
      <c r="AQ356" s="55"/>
      <c r="AR356" s="55"/>
      <c r="AS356" s="55"/>
      <c r="AT356" s="54">
        <f t="shared" si="15"/>
        <v>0</v>
      </c>
      <c r="AU356" s="54"/>
      <c r="AV356" s="54"/>
      <c r="AW356" s="54"/>
      <c r="AX356" s="54"/>
      <c r="AY356" s="54">
        <f>MATCH(AT356,標準報酬等級表!$F$8:$F$57,1)</f>
        <v>1</v>
      </c>
      <c r="AZ356" s="54"/>
      <c r="BA356" s="54"/>
      <c r="BB356" s="54">
        <f>LOOKUP(AY356,標準報酬等級表!$A$8:$A$57,標準報酬等級表!$D$8:$D$57)</f>
        <v>58</v>
      </c>
      <c r="BC356" s="54"/>
      <c r="BD356" s="54"/>
      <c r="BE356" s="54">
        <f t="shared" si="16"/>
        <v>1</v>
      </c>
      <c r="BF356" s="54"/>
      <c r="BG356" s="54"/>
      <c r="BH356" s="54">
        <f>LOOKUP(BE356,標準報酬等級表!$B$11:$B$42,標準報酬等級表!$D$11:$D$42)</f>
        <v>88</v>
      </c>
      <c r="BI356" s="54"/>
      <c r="BJ356" s="54"/>
      <c r="BK356" s="54">
        <f t="shared" si="17"/>
        <v>1</v>
      </c>
      <c r="BL356" s="54"/>
      <c r="BM356" s="54"/>
      <c r="BN356" s="54"/>
      <c r="BO356" s="54">
        <f>LOOKUP(BK356,標準報酬等級表!$B$11:$B$42,標準報酬等級表!$D$11:$D$42)</f>
        <v>88</v>
      </c>
      <c r="BP356" s="54"/>
      <c r="BQ356" s="54"/>
      <c r="BR356" s="54"/>
      <c r="BS356" s="49"/>
      <c r="BT356" s="49"/>
      <c r="BU356" s="49"/>
      <c r="BV356" s="49"/>
      <c r="BW356" s="49"/>
      <c r="BX356" s="49"/>
      <c r="BY356" s="49"/>
      <c r="BZ356" s="49"/>
      <c r="CA356" s="49"/>
      <c r="CB356" s="49"/>
      <c r="CC356" s="55"/>
      <c r="CD356" s="55"/>
      <c r="CE356" s="55"/>
      <c r="CF356" s="55"/>
      <c r="CG356" s="55"/>
      <c r="CH356" s="55"/>
    </row>
    <row r="357" spans="2:86" ht="21.75" customHeight="1" x14ac:dyDescent="0.15">
      <c r="B357" s="55"/>
      <c r="C357" s="55"/>
      <c r="D357" s="55"/>
      <c r="E357" s="55"/>
      <c r="F357" s="55"/>
      <c r="G357" s="55"/>
      <c r="H357" s="55"/>
      <c r="I357" s="55"/>
      <c r="J357" s="55"/>
      <c r="K357" s="55"/>
      <c r="L357" s="55"/>
      <c r="M357" s="55"/>
      <c r="N357" s="55"/>
      <c r="O357" s="55"/>
      <c r="P357" s="55"/>
      <c r="Q357" s="55"/>
      <c r="R357" s="55"/>
      <c r="S357" s="55"/>
      <c r="T357" s="55"/>
      <c r="U357" s="49"/>
      <c r="V357" s="49"/>
      <c r="W357" s="49"/>
      <c r="X357" s="49"/>
      <c r="Y357" s="49"/>
      <c r="Z357" s="49"/>
      <c r="AA357" s="49"/>
      <c r="AB357" s="49"/>
      <c r="AC357" s="49"/>
      <c r="AD357" s="49"/>
      <c r="AE357" s="49"/>
      <c r="AF357" s="49"/>
      <c r="AG357" s="55"/>
      <c r="AH357" s="55"/>
      <c r="AI357" s="55"/>
      <c r="AJ357" s="55"/>
      <c r="AK357" s="55"/>
      <c r="AL357" s="55"/>
      <c r="AM357" s="55"/>
      <c r="AN357" s="55"/>
      <c r="AO357" s="55"/>
      <c r="AP357" s="55"/>
      <c r="AQ357" s="55"/>
      <c r="AR357" s="55"/>
      <c r="AS357" s="55"/>
      <c r="AT357" s="54">
        <f t="shared" si="15"/>
        <v>0</v>
      </c>
      <c r="AU357" s="54"/>
      <c r="AV357" s="54"/>
      <c r="AW357" s="54"/>
      <c r="AX357" s="54"/>
      <c r="AY357" s="54">
        <f>MATCH(AT357,標準報酬等級表!$F$8:$F$57,1)</f>
        <v>1</v>
      </c>
      <c r="AZ357" s="54"/>
      <c r="BA357" s="54"/>
      <c r="BB357" s="54">
        <f>LOOKUP(AY357,標準報酬等級表!$A$8:$A$57,標準報酬等級表!$D$8:$D$57)</f>
        <v>58</v>
      </c>
      <c r="BC357" s="54"/>
      <c r="BD357" s="54"/>
      <c r="BE357" s="54">
        <f t="shared" si="16"/>
        <v>1</v>
      </c>
      <c r="BF357" s="54"/>
      <c r="BG357" s="54"/>
      <c r="BH357" s="54">
        <f>LOOKUP(BE357,標準報酬等級表!$B$11:$B$42,標準報酬等級表!$D$11:$D$42)</f>
        <v>88</v>
      </c>
      <c r="BI357" s="54"/>
      <c r="BJ357" s="54"/>
      <c r="BK357" s="54">
        <f t="shared" si="17"/>
        <v>1</v>
      </c>
      <c r="BL357" s="54"/>
      <c r="BM357" s="54"/>
      <c r="BN357" s="54"/>
      <c r="BO357" s="54">
        <f>LOOKUP(BK357,標準報酬等級表!$B$11:$B$42,標準報酬等級表!$D$11:$D$42)</f>
        <v>88</v>
      </c>
      <c r="BP357" s="54"/>
      <c r="BQ357" s="54"/>
      <c r="BR357" s="54"/>
      <c r="BS357" s="49"/>
      <c r="BT357" s="49"/>
      <c r="BU357" s="49"/>
      <c r="BV357" s="49"/>
      <c r="BW357" s="49"/>
      <c r="BX357" s="49"/>
      <c r="BY357" s="49"/>
      <c r="BZ357" s="49"/>
      <c r="CA357" s="49"/>
      <c r="CB357" s="49"/>
      <c r="CC357" s="55"/>
      <c r="CD357" s="55"/>
      <c r="CE357" s="55"/>
      <c r="CF357" s="55"/>
      <c r="CG357" s="55"/>
      <c r="CH357" s="55"/>
    </row>
    <row r="358" spans="2:86" ht="21.75" customHeight="1" x14ac:dyDescent="0.15">
      <c r="B358" s="55"/>
      <c r="C358" s="55"/>
      <c r="D358" s="55"/>
      <c r="E358" s="55"/>
      <c r="F358" s="55"/>
      <c r="G358" s="55"/>
      <c r="H358" s="55"/>
      <c r="I358" s="55"/>
      <c r="J358" s="55"/>
      <c r="K358" s="55"/>
      <c r="L358" s="55"/>
      <c r="M358" s="55"/>
      <c r="N358" s="55"/>
      <c r="O358" s="55"/>
      <c r="P358" s="55"/>
      <c r="Q358" s="55"/>
      <c r="R358" s="55"/>
      <c r="S358" s="55"/>
      <c r="T358" s="55"/>
      <c r="U358" s="49"/>
      <c r="V358" s="49"/>
      <c r="W358" s="49"/>
      <c r="X358" s="49"/>
      <c r="Y358" s="49"/>
      <c r="Z358" s="49"/>
      <c r="AA358" s="49"/>
      <c r="AB358" s="49"/>
      <c r="AC358" s="49"/>
      <c r="AD358" s="49"/>
      <c r="AE358" s="49"/>
      <c r="AF358" s="49"/>
      <c r="AG358" s="55"/>
      <c r="AH358" s="55"/>
      <c r="AI358" s="55"/>
      <c r="AJ358" s="55"/>
      <c r="AK358" s="55"/>
      <c r="AL358" s="55"/>
      <c r="AM358" s="55"/>
      <c r="AN358" s="55"/>
      <c r="AO358" s="55"/>
      <c r="AP358" s="55"/>
      <c r="AQ358" s="55"/>
      <c r="AR358" s="55"/>
      <c r="AS358" s="55"/>
      <c r="AT358" s="54">
        <f t="shared" si="15"/>
        <v>0</v>
      </c>
      <c r="AU358" s="54"/>
      <c r="AV358" s="54"/>
      <c r="AW358" s="54"/>
      <c r="AX358" s="54"/>
      <c r="AY358" s="54">
        <f>MATCH(AT358,標準報酬等級表!$F$8:$F$57,1)</f>
        <v>1</v>
      </c>
      <c r="AZ358" s="54"/>
      <c r="BA358" s="54"/>
      <c r="BB358" s="54">
        <f>LOOKUP(AY358,標準報酬等級表!$A$8:$A$57,標準報酬等級表!$D$8:$D$57)</f>
        <v>58</v>
      </c>
      <c r="BC358" s="54"/>
      <c r="BD358" s="54"/>
      <c r="BE358" s="54">
        <f t="shared" si="16"/>
        <v>1</v>
      </c>
      <c r="BF358" s="54"/>
      <c r="BG358" s="54"/>
      <c r="BH358" s="54">
        <f>LOOKUP(BE358,標準報酬等級表!$B$11:$B$42,標準報酬等級表!$D$11:$D$42)</f>
        <v>88</v>
      </c>
      <c r="BI358" s="54"/>
      <c r="BJ358" s="54"/>
      <c r="BK358" s="54">
        <f t="shared" si="17"/>
        <v>1</v>
      </c>
      <c r="BL358" s="54"/>
      <c r="BM358" s="54"/>
      <c r="BN358" s="54"/>
      <c r="BO358" s="54">
        <f>LOOKUP(BK358,標準報酬等級表!$B$11:$B$42,標準報酬等級表!$D$11:$D$42)</f>
        <v>88</v>
      </c>
      <c r="BP358" s="54"/>
      <c r="BQ358" s="54"/>
      <c r="BR358" s="54"/>
      <c r="BS358" s="49"/>
      <c r="BT358" s="49"/>
      <c r="BU358" s="49"/>
      <c r="BV358" s="49"/>
      <c r="BW358" s="49"/>
      <c r="BX358" s="49"/>
      <c r="BY358" s="49"/>
      <c r="BZ358" s="49"/>
      <c r="CA358" s="49"/>
      <c r="CB358" s="49"/>
      <c r="CC358" s="55"/>
      <c r="CD358" s="55"/>
      <c r="CE358" s="55"/>
      <c r="CF358" s="55"/>
      <c r="CG358" s="55"/>
      <c r="CH358" s="55"/>
    </row>
    <row r="359" spans="2:86" ht="21.75" customHeight="1" x14ac:dyDescent="0.15">
      <c r="B359" s="55"/>
      <c r="C359" s="55"/>
      <c r="D359" s="55"/>
      <c r="E359" s="55"/>
      <c r="F359" s="55"/>
      <c r="G359" s="55"/>
      <c r="H359" s="55"/>
      <c r="I359" s="55"/>
      <c r="J359" s="55"/>
      <c r="K359" s="55"/>
      <c r="L359" s="55"/>
      <c r="M359" s="55"/>
      <c r="N359" s="55"/>
      <c r="O359" s="55"/>
      <c r="P359" s="55"/>
      <c r="Q359" s="55"/>
      <c r="R359" s="55"/>
      <c r="S359" s="55"/>
      <c r="T359" s="55"/>
      <c r="U359" s="49"/>
      <c r="V359" s="49"/>
      <c r="W359" s="49"/>
      <c r="X359" s="49"/>
      <c r="Y359" s="49"/>
      <c r="Z359" s="49"/>
      <c r="AA359" s="49"/>
      <c r="AB359" s="49"/>
      <c r="AC359" s="49"/>
      <c r="AD359" s="49"/>
      <c r="AE359" s="49"/>
      <c r="AF359" s="49"/>
      <c r="AG359" s="55"/>
      <c r="AH359" s="55"/>
      <c r="AI359" s="55"/>
      <c r="AJ359" s="55"/>
      <c r="AK359" s="55"/>
      <c r="AL359" s="55"/>
      <c r="AM359" s="55"/>
      <c r="AN359" s="55"/>
      <c r="AO359" s="55"/>
      <c r="AP359" s="55"/>
      <c r="AQ359" s="55"/>
      <c r="AR359" s="55"/>
      <c r="AS359" s="55"/>
      <c r="AT359" s="54">
        <f t="shared" si="15"/>
        <v>0</v>
      </c>
      <c r="AU359" s="54"/>
      <c r="AV359" s="54"/>
      <c r="AW359" s="54"/>
      <c r="AX359" s="54"/>
      <c r="AY359" s="54">
        <f>MATCH(AT359,標準報酬等級表!$F$8:$F$57,1)</f>
        <v>1</v>
      </c>
      <c r="AZ359" s="54"/>
      <c r="BA359" s="54"/>
      <c r="BB359" s="54">
        <f>LOOKUP(AY359,標準報酬等級表!$A$8:$A$57,標準報酬等級表!$D$8:$D$57)</f>
        <v>58</v>
      </c>
      <c r="BC359" s="54"/>
      <c r="BD359" s="54"/>
      <c r="BE359" s="54">
        <f t="shared" si="16"/>
        <v>1</v>
      </c>
      <c r="BF359" s="54"/>
      <c r="BG359" s="54"/>
      <c r="BH359" s="54">
        <f>LOOKUP(BE359,標準報酬等級表!$B$11:$B$42,標準報酬等級表!$D$11:$D$42)</f>
        <v>88</v>
      </c>
      <c r="BI359" s="54"/>
      <c r="BJ359" s="54"/>
      <c r="BK359" s="54">
        <f t="shared" si="17"/>
        <v>1</v>
      </c>
      <c r="BL359" s="54"/>
      <c r="BM359" s="54"/>
      <c r="BN359" s="54"/>
      <c r="BO359" s="54">
        <f>LOOKUP(BK359,標準報酬等級表!$B$11:$B$42,標準報酬等級表!$D$11:$D$42)</f>
        <v>88</v>
      </c>
      <c r="BP359" s="54"/>
      <c r="BQ359" s="54"/>
      <c r="BR359" s="54"/>
      <c r="BS359" s="49"/>
      <c r="BT359" s="49"/>
      <c r="BU359" s="49"/>
      <c r="BV359" s="49"/>
      <c r="BW359" s="49"/>
      <c r="BX359" s="49"/>
      <c r="BY359" s="49"/>
      <c r="BZ359" s="49"/>
      <c r="CA359" s="49"/>
      <c r="CB359" s="49"/>
      <c r="CC359" s="55"/>
      <c r="CD359" s="55"/>
      <c r="CE359" s="55"/>
      <c r="CF359" s="55"/>
      <c r="CG359" s="55"/>
      <c r="CH359" s="55"/>
    </row>
    <row r="360" spans="2:86" ht="21.75" customHeight="1" x14ac:dyDescent="0.15">
      <c r="B360" s="55"/>
      <c r="C360" s="55"/>
      <c r="D360" s="55"/>
      <c r="E360" s="55"/>
      <c r="F360" s="55"/>
      <c r="G360" s="55"/>
      <c r="H360" s="55"/>
      <c r="I360" s="55"/>
      <c r="J360" s="55"/>
      <c r="K360" s="55"/>
      <c r="L360" s="55"/>
      <c r="M360" s="55"/>
      <c r="N360" s="55"/>
      <c r="O360" s="55"/>
      <c r="P360" s="55"/>
      <c r="Q360" s="55"/>
      <c r="R360" s="55"/>
      <c r="S360" s="55"/>
      <c r="T360" s="55"/>
      <c r="U360" s="49"/>
      <c r="V360" s="49"/>
      <c r="W360" s="49"/>
      <c r="X360" s="49"/>
      <c r="Y360" s="49"/>
      <c r="Z360" s="49"/>
      <c r="AA360" s="49"/>
      <c r="AB360" s="49"/>
      <c r="AC360" s="49"/>
      <c r="AD360" s="49"/>
      <c r="AE360" s="49"/>
      <c r="AF360" s="49"/>
      <c r="AG360" s="55"/>
      <c r="AH360" s="55"/>
      <c r="AI360" s="55"/>
      <c r="AJ360" s="55"/>
      <c r="AK360" s="55"/>
      <c r="AL360" s="55"/>
      <c r="AM360" s="55"/>
      <c r="AN360" s="55"/>
      <c r="AO360" s="55"/>
      <c r="AP360" s="55"/>
      <c r="AQ360" s="55"/>
      <c r="AR360" s="55"/>
      <c r="AS360" s="55"/>
      <c r="AT360" s="54">
        <f t="shared" si="15"/>
        <v>0</v>
      </c>
      <c r="AU360" s="54"/>
      <c r="AV360" s="54"/>
      <c r="AW360" s="54"/>
      <c r="AX360" s="54"/>
      <c r="AY360" s="54">
        <f>MATCH(AT360,標準報酬等級表!$F$8:$F$57,1)</f>
        <v>1</v>
      </c>
      <c r="AZ360" s="54"/>
      <c r="BA360" s="54"/>
      <c r="BB360" s="54">
        <f>LOOKUP(AY360,標準報酬等級表!$A$8:$A$57,標準報酬等級表!$D$8:$D$57)</f>
        <v>58</v>
      </c>
      <c r="BC360" s="54"/>
      <c r="BD360" s="54"/>
      <c r="BE360" s="54">
        <f t="shared" si="16"/>
        <v>1</v>
      </c>
      <c r="BF360" s="54"/>
      <c r="BG360" s="54"/>
      <c r="BH360" s="54">
        <f>LOOKUP(BE360,標準報酬等級表!$B$11:$B$42,標準報酬等級表!$D$11:$D$42)</f>
        <v>88</v>
      </c>
      <c r="BI360" s="54"/>
      <c r="BJ360" s="54"/>
      <c r="BK360" s="54">
        <f t="shared" si="17"/>
        <v>1</v>
      </c>
      <c r="BL360" s="54"/>
      <c r="BM360" s="54"/>
      <c r="BN360" s="54"/>
      <c r="BO360" s="54">
        <f>LOOKUP(BK360,標準報酬等級表!$B$11:$B$42,標準報酬等級表!$D$11:$D$42)</f>
        <v>88</v>
      </c>
      <c r="BP360" s="54"/>
      <c r="BQ360" s="54"/>
      <c r="BR360" s="54"/>
      <c r="BS360" s="49"/>
      <c r="BT360" s="49"/>
      <c r="BU360" s="49"/>
      <c r="BV360" s="49"/>
      <c r="BW360" s="49"/>
      <c r="BX360" s="49"/>
      <c r="BY360" s="49"/>
      <c r="BZ360" s="49"/>
      <c r="CA360" s="49"/>
      <c r="CB360" s="49"/>
      <c r="CC360" s="55"/>
      <c r="CD360" s="55"/>
      <c r="CE360" s="55"/>
      <c r="CF360" s="55"/>
      <c r="CG360" s="55"/>
      <c r="CH360" s="55"/>
    </row>
    <row r="361" spans="2:86" ht="21.75" customHeight="1" x14ac:dyDescent="0.15">
      <c r="B361" s="55"/>
      <c r="C361" s="55"/>
      <c r="D361" s="55"/>
      <c r="E361" s="55"/>
      <c r="F361" s="55"/>
      <c r="G361" s="55"/>
      <c r="H361" s="55"/>
      <c r="I361" s="55"/>
      <c r="J361" s="55"/>
      <c r="K361" s="55"/>
      <c r="L361" s="55"/>
      <c r="M361" s="55"/>
      <c r="N361" s="55"/>
      <c r="O361" s="55"/>
      <c r="P361" s="55"/>
      <c r="Q361" s="55"/>
      <c r="R361" s="55"/>
      <c r="S361" s="55"/>
      <c r="T361" s="55"/>
      <c r="U361" s="49"/>
      <c r="V361" s="49"/>
      <c r="W361" s="49"/>
      <c r="X361" s="49"/>
      <c r="Y361" s="49"/>
      <c r="Z361" s="49"/>
      <c r="AA361" s="49"/>
      <c r="AB361" s="49"/>
      <c r="AC361" s="49"/>
      <c r="AD361" s="49"/>
      <c r="AE361" s="49"/>
      <c r="AF361" s="49"/>
      <c r="AG361" s="55"/>
      <c r="AH361" s="55"/>
      <c r="AI361" s="55"/>
      <c r="AJ361" s="55"/>
      <c r="AK361" s="55"/>
      <c r="AL361" s="55"/>
      <c r="AM361" s="55"/>
      <c r="AN361" s="55"/>
      <c r="AO361" s="55"/>
      <c r="AP361" s="55"/>
      <c r="AQ361" s="55"/>
      <c r="AR361" s="55"/>
      <c r="AS361" s="55"/>
      <c r="AT361" s="54">
        <f t="shared" si="15"/>
        <v>0</v>
      </c>
      <c r="AU361" s="54"/>
      <c r="AV361" s="54"/>
      <c r="AW361" s="54"/>
      <c r="AX361" s="54"/>
      <c r="AY361" s="54">
        <f>MATCH(AT361,標準報酬等級表!$F$8:$F$57,1)</f>
        <v>1</v>
      </c>
      <c r="AZ361" s="54"/>
      <c r="BA361" s="54"/>
      <c r="BB361" s="54">
        <f>LOOKUP(AY361,標準報酬等級表!$A$8:$A$57,標準報酬等級表!$D$8:$D$57)</f>
        <v>58</v>
      </c>
      <c r="BC361" s="54"/>
      <c r="BD361" s="54"/>
      <c r="BE361" s="54">
        <f t="shared" si="16"/>
        <v>1</v>
      </c>
      <c r="BF361" s="54"/>
      <c r="BG361" s="54"/>
      <c r="BH361" s="54">
        <f>LOOKUP(BE361,標準報酬等級表!$B$11:$B$42,標準報酬等級表!$D$11:$D$42)</f>
        <v>88</v>
      </c>
      <c r="BI361" s="54"/>
      <c r="BJ361" s="54"/>
      <c r="BK361" s="54">
        <f t="shared" si="17"/>
        <v>1</v>
      </c>
      <c r="BL361" s="54"/>
      <c r="BM361" s="54"/>
      <c r="BN361" s="54"/>
      <c r="BO361" s="54">
        <f>LOOKUP(BK361,標準報酬等級表!$B$11:$B$42,標準報酬等級表!$D$11:$D$42)</f>
        <v>88</v>
      </c>
      <c r="BP361" s="54"/>
      <c r="BQ361" s="54"/>
      <c r="BR361" s="54"/>
      <c r="BS361" s="49"/>
      <c r="BT361" s="49"/>
      <c r="BU361" s="49"/>
      <c r="BV361" s="49"/>
      <c r="BW361" s="49"/>
      <c r="BX361" s="49"/>
      <c r="BY361" s="49"/>
      <c r="BZ361" s="49"/>
      <c r="CA361" s="49"/>
      <c r="CB361" s="49"/>
      <c r="CC361" s="55"/>
      <c r="CD361" s="55"/>
      <c r="CE361" s="55"/>
      <c r="CF361" s="55"/>
      <c r="CG361" s="55"/>
      <c r="CH361" s="55"/>
    </row>
    <row r="362" spans="2:86" ht="21.75" customHeight="1" x14ac:dyDescent="0.15">
      <c r="B362" s="55"/>
      <c r="C362" s="55"/>
      <c r="D362" s="55"/>
      <c r="E362" s="55"/>
      <c r="F362" s="55"/>
      <c r="G362" s="55"/>
      <c r="H362" s="55"/>
      <c r="I362" s="55"/>
      <c r="J362" s="55"/>
      <c r="K362" s="55"/>
      <c r="L362" s="55"/>
      <c r="M362" s="55"/>
      <c r="N362" s="55"/>
      <c r="O362" s="55"/>
      <c r="P362" s="55"/>
      <c r="Q362" s="55"/>
      <c r="R362" s="55"/>
      <c r="S362" s="55"/>
      <c r="T362" s="55"/>
      <c r="U362" s="49"/>
      <c r="V362" s="49"/>
      <c r="W362" s="49"/>
      <c r="X362" s="49"/>
      <c r="Y362" s="49"/>
      <c r="Z362" s="49"/>
      <c r="AA362" s="49"/>
      <c r="AB362" s="49"/>
      <c r="AC362" s="49"/>
      <c r="AD362" s="49"/>
      <c r="AE362" s="49"/>
      <c r="AF362" s="49"/>
      <c r="AG362" s="55"/>
      <c r="AH362" s="55"/>
      <c r="AI362" s="55"/>
      <c r="AJ362" s="55"/>
      <c r="AK362" s="55"/>
      <c r="AL362" s="55"/>
      <c r="AM362" s="55"/>
      <c r="AN362" s="55"/>
      <c r="AO362" s="55"/>
      <c r="AP362" s="55"/>
      <c r="AQ362" s="55"/>
      <c r="AR362" s="55"/>
      <c r="AS362" s="55"/>
      <c r="AT362" s="54">
        <f t="shared" si="15"/>
        <v>0</v>
      </c>
      <c r="AU362" s="54"/>
      <c r="AV362" s="54"/>
      <c r="AW362" s="54"/>
      <c r="AX362" s="54"/>
      <c r="AY362" s="54">
        <f>MATCH(AT362,標準報酬等級表!$F$8:$F$57,1)</f>
        <v>1</v>
      </c>
      <c r="AZ362" s="54"/>
      <c r="BA362" s="54"/>
      <c r="BB362" s="54">
        <f>LOOKUP(AY362,標準報酬等級表!$A$8:$A$57,標準報酬等級表!$D$8:$D$57)</f>
        <v>58</v>
      </c>
      <c r="BC362" s="54"/>
      <c r="BD362" s="54"/>
      <c r="BE362" s="54">
        <f t="shared" si="16"/>
        <v>1</v>
      </c>
      <c r="BF362" s="54"/>
      <c r="BG362" s="54"/>
      <c r="BH362" s="54">
        <f>LOOKUP(BE362,標準報酬等級表!$B$11:$B$42,標準報酬等級表!$D$11:$D$42)</f>
        <v>88</v>
      </c>
      <c r="BI362" s="54"/>
      <c r="BJ362" s="54"/>
      <c r="BK362" s="54">
        <f t="shared" si="17"/>
        <v>1</v>
      </c>
      <c r="BL362" s="54"/>
      <c r="BM362" s="54"/>
      <c r="BN362" s="54"/>
      <c r="BO362" s="54">
        <f>LOOKUP(BK362,標準報酬等級表!$B$11:$B$42,標準報酬等級表!$D$11:$D$42)</f>
        <v>88</v>
      </c>
      <c r="BP362" s="54"/>
      <c r="BQ362" s="54"/>
      <c r="BR362" s="54"/>
      <c r="BS362" s="49"/>
      <c r="BT362" s="49"/>
      <c r="BU362" s="49"/>
      <c r="BV362" s="49"/>
      <c r="BW362" s="49"/>
      <c r="BX362" s="49"/>
      <c r="BY362" s="49"/>
      <c r="BZ362" s="49"/>
      <c r="CA362" s="49"/>
      <c r="CB362" s="49"/>
      <c r="CC362" s="55"/>
      <c r="CD362" s="55"/>
      <c r="CE362" s="55"/>
      <c r="CF362" s="55"/>
      <c r="CG362" s="55"/>
      <c r="CH362" s="55"/>
    </row>
    <row r="363" spans="2:86" ht="21.75" customHeight="1" x14ac:dyDescent="0.15">
      <c r="B363" s="55"/>
      <c r="C363" s="55"/>
      <c r="D363" s="55"/>
      <c r="E363" s="55"/>
      <c r="F363" s="55"/>
      <c r="G363" s="55"/>
      <c r="H363" s="55"/>
      <c r="I363" s="55"/>
      <c r="J363" s="55"/>
      <c r="K363" s="55"/>
      <c r="L363" s="55"/>
      <c r="M363" s="55"/>
      <c r="N363" s="55"/>
      <c r="O363" s="55"/>
      <c r="P363" s="55"/>
      <c r="Q363" s="55"/>
      <c r="R363" s="55"/>
      <c r="S363" s="55"/>
      <c r="T363" s="55"/>
      <c r="U363" s="49"/>
      <c r="V363" s="49"/>
      <c r="W363" s="49"/>
      <c r="X363" s="49"/>
      <c r="Y363" s="49"/>
      <c r="Z363" s="49"/>
      <c r="AA363" s="49"/>
      <c r="AB363" s="49"/>
      <c r="AC363" s="49"/>
      <c r="AD363" s="49"/>
      <c r="AE363" s="49"/>
      <c r="AF363" s="49"/>
      <c r="AG363" s="55"/>
      <c r="AH363" s="55"/>
      <c r="AI363" s="55"/>
      <c r="AJ363" s="55"/>
      <c r="AK363" s="55"/>
      <c r="AL363" s="55"/>
      <c r="AM363" s="55"/>
      <c r="AN363" s="55"/>
      <c r="AO363" s="55"/>
      <c r="AP363" s="55"/>
      <c r="AQ363" s="55"/>
      <c r="AR363" s="55"/>
      <c r="AS363" s="55"/>
      <c r="AT363" s="54">
        <f t="shared" si="15"/>
        <v>0</v>
      </c>
      <c r="AU363" s="54"/>
      <c r="AV363" s="54"/>
      <c r="AW363" s="54"/>
      <c r="AX363" s="54"/>
      <c r="AY363" s="54">
        <f>MATCH(AT363,標準報酬等級表!$F$8:$F$57,1)</f>
        <v>1</v>
      </c>
      <c r="AZ363" s="54"/>
      <c r="BA363" s="54"/>
      <c r="BB363" s="54">
        <f>LOOKUP(AY363,標準報酬等級表!$A$8:$A$57,標準報酬等級表!$D$8:$D$57)</f>
        <v>58</v>
      </c>
      <c r="BC363" s="54"/>
      <c r="BD363" s="54"/>
      <c r="BE363" s="54">
        <f t="shared" si="16"/>
        <v>1</v>
      </c>
      <c r="BF363" s="54"/>
      <c r="BG363" s="54"/>
      <c r="BH363" s="54">
        <f>LOOKUP(BE363,標準報酬等級表!$B$11:$B$42,標準報酬等級表!$D$11:$D$42)</f>
        <v>88</v>
      </c>
      <c r="BI363" s="54"/>
      <c r="BJ363" s="54"/>
      <c r="BK363" s="54">
        <f t="shared" si="17"/>
        <v>1</v>
      </c>
      <c r="BL363" s="54"/>
      <c r="BM363" s="54"/>
      <c r="BN363" s="54"/>
      <c r="BO363" s="54">
        <f>LOOKUP(BK363,標準報酬等級表!$B$11:$B$42,標準報酬等級表!$D$11:$D$42)</f>
        <v>88</v>
      </c>
      <c r="BP363" s="54"/>
      <c r="BQ363" s="54"/>
      <c r="BR363" s="54"/>
      <c r="BS363" s="49"/>
      <c r="BT363" s="49"/>
      <c r="BU363" s="49"/>
      <c r="BV363" s="49"/>
      <c r="BW363" s="49"/>
      <c r="BX363" s="49"/>
      <c r="BY363" s="49"/>
      <c r="BZ363" s="49"/>
      <c r="CA363" s="49"/>
      <c r="CB363" s="49"/>
      <c r="CC363" s="55"/>
      <c r="CD363" s="55"/>
      <c r="CE363" s="55"/>
      <c r="CF363" s="55"/>
      <c r="CG363" s="55"/>
      <c r="CH363" s="55"/>
    </row>
    <row r="364" spans="2:86" ht="21.75" customHeight="1" x14ac:dyDescent="0.15">
      <c r="B364" s="55"/>
      <c r="C364" s="55"/>
      <c r="D364" s="55"/>
      <c r="E364" s="55"/>
      <c r="F364" s="55"/>
      <c r="G364" s="55"/>
      <c r="H364" s="55"/>
      <c r="I364" s="55"/>
      <c r="J364" s="55"/>
      <c r="K364" s="55"/>
      <c r="L364" s="55"/>
      <c r="M364" s="55"/>
      <c r="N364" s="55"/>
      <c r="O364" s="55"/>
      <c r="P364" s="55"/>
      <c r="Q364" s="55"/>
      <c r="R364" s="55"/>
      <c r="S364" s="55"/>
      <c r="T364" s="55"/>
      <c r="U364" s="49"/>
      <c r="V364" s="49"/>
      <c r="W364" s="49"/>
      <c r="X364" s="49"/>
      <c r="Y364" s="49"/>
      <c r="Z364" s="49"/>
      <c r="AA364" s="49"/>
      <c r="AB364" s="49"/>
      <c r="AC364" s="49"/>
      <c r="AD364" s="49"/>
      <c r="AE364" s="49"/>
      <c r="AF364" s="49"/>
      <c r="AG364" s="55"/>
      <c r="AH364" s="55"/>
      <c r="AI364" s="55"/>
      <c r="AJ364" s="55"/>
      <c r="AK364" s="55"/>
      <c r="AL364" s="55"/>
      <c r="AM364" s="55"/>
      <c r="AN364" s="55"/>
      <c r="AO364" s="55"/>
      <c r="AP364" s="55"/>
      <c r="AQ364" s="55"/>
      <c r="AR364" s="55"/>
      <c r="AS364" s="55"/>
      <c r="AT364" s="54">
        <f t="shared" si="15"/>
        <v>0</v>
      </c>
      <c r="AU364" s="54"/>
      <c r="AV364" s="54"/>
      <c r="AW364" s="54"/>
      <c r="AX364" s="54"/>
      <c r="AY364" s="54">
        <f>MATCH(AT364,標準報酬等級表!$F$8:$F$57,1)</f>
        <v>1</v>
      </c>
      <c r="AZ364" s="54"/>
      <c r="BA364" s="54"/>
      <c r="BB364" s="54">
        <f>LOOKUP(AY364,標準報酬等級表!$A$8:$A$57,標準報酬等級表!$D$8:$D$57)</f>
        <v>58</v>
      </c>
      <c r="BC364" s="54"/>
      <c r="BD364" s="54"/>
      <c r="BE364" s="54">
        <f t="shared" si="16"/>
        <v>1</v>
      </c>
      <c r="BF364" s="54"/>
      <c r="BG364" s="54"/>
      <c r="BH364" s="54">
        <f>LOOKUP(BE364,標準報酬等級表!$B$11:$B$42,標準報酬等級表!$D$11:$D$42)</f>
        <v>88</v>
      </c>
      <c r="BI364" s="54"/>
      <c r="BJ364" s="54"/>
      <c r="BK364" s="54">
        <f t="shared" si="17"/>
        <v>1</v>
      </c>
      <c r="BL364" s="54"/>
      <c r="BM364" s="54"/>
      <c r="BN364" s="54"/>
      <c r="BO364" s="54">
        <f>LOOKUP(BK364,標準報酬等級表!$B$11:$B$42,標準報酬等級表!$D$11:$D$42)</f>
        <v>88</v>
      </c>
      <c r="BP364" s="54"/>
      <c r="BQ364" s="54"/>
      <c r="BR364" s="54"/>
      <c r="BS364" s="49"/>
      <c r="BT364" s="49"/>
      <c r="BU364" s="49"/>
      <c r="BV364" s="49"/>
      <c r="BW364" s="49"/>
      <c r="BX364" s="49"/>
      <c r="BY364" s="49"/>
      <c r="BZ364" s="49"/>
      <c r="CA364" s="49"/>
      <c r="CB364" s="49"/>
      <c r="CC364" s="55"/>
      <c r="CD364" s="55"/>
      <c r="CE364" s="55"/>
      <c r="CF364" s="55"/>
      <c r="CG364" s="55"/>
      <c r="CH364" s="55"/>
    </row>
    <row r="365" spans="2:86" ht="21.75" customHeight="1" x14ac:dyDescent="0.15">
      <c r="B365" s="55"/>
      <c r="C365" s="55"/>
      <c r="D365" s="55"/>
      <c r="E365" s="55"/>
      <c r="F365" s="55"/>
      <c r="G365" s="55"/>
      <c r="H365" s="55"/>
      <c r="I365" s="55"/>
      <c r="J365" s="55"/>
      <c r="K365" s="55"/>
      <c r="L365" s="55"/>
      <c r="M365" s="55"/>
      <c r="N365" s="55"/>
      <c r="O365" s="55"/>
      <c r="P365" s="55"/>
      <c r="Q365" s="55"/>
      <c r="R365" s="55"/>
      <c r="S365" s="55"/>
      <c r="T365" s="55"/>
      <c r="U365" s="49"/>
      <c r="V365" s="49"/>
      <c r="W365" s="49"/>
      <c r="X365" s="49"/>
      <c r="Y365" s="49"/>
      <c r="Z365" s="49"/>
      <c r="AA365" s="49"/>
      <c r="AB365" s="49"/>
      <c r="AC365" s="49"/>
      <c r="AD365" s="49"/>
      <c r="AE365" s="49"/>
      <c r="AF365" s="49"/>
      <c r="AG365" s="55"/>
      <c r="AH365" s="55"/>
      <c r="AI365" s="55"/>
      <c r="AJ365" s="55"/>
      <c r="AK365" s="55"/>
      <c r="AL365" s="55"/>
      <c r="AM365" s="55"/>
      <c r="AN365" s="55"/>
      <c r="AO365" s="55"/>
      <c r="AP365" s="55"/>
      <c r="AQ365" s="55"/>
      <c r="AR365" s="55"/>
      <c r="AS365" s="55"/>
      <c r="AT365" s="54">
        <f t="shared" si="15"/>
        <v>0</v>
      </c>
      <c r="AU365" s="54"/>
      <c r="AV365" s="54"/>
      <c r="AW365" s="54"/>
      <c r="AX365" s="54"/>
      <c r="AY365" s="54">
        <f>MATCH(AT365,標準報酬等級表!$F$8:$F$57,1)</f>
        <v>1</v>
      </c>
      <c r="AZ365" s="54"/>
      <c r="BA365" s="54"/>
      <c r="BB365" s="54">
        <f>LOOKUP(AY365,標準報酬等級表!$A$8:$A$57,標準報酬等級表!$D$8:$D$57)</f>
        <v>58</v>
      </c>
      <c r="BC365" s="54"/>
      <c r="BD365" s="54"/>
      <c r="BE365" s="54">
        <f t="shared" si="16"/>
        <v>1</v>
      </c>
      <c r="BF365" s="54"/>
      <c r="BG365" s="54"/>
      <c r="BH365" s="54">
        <f>LOOKUP(BE365,標準報酬等級表!$B$11:$B$42,標準報酬等級表!$D$11:$D$42)</f>
        <v>88</v>
      </c>
      <c r="BI365" s="54"/>
      <c r="BJ365" s="54"/>
      <c r="BK365" s="54">
        <f t="shared" si="17"/>
        <v>1</v>
      </c>
      <c r="BL365" s="54"/>
      <c r="BM365" s="54"/>
      <c r="BN365" s="54"/>
      <c r="BO365" s="54">
        <f>LOOKUP(BK365,標準報酬等級表!$B$11:$B$42,標準報酬等級表!$D$11:$D$42)</f>
        <v>88</v>
      </c>
      <c r="BP365" s="54"/>
      <c r="BQ365" s="54"/>
      <c r="BR365" s="54"/>
      <c r="BS365" s="49"/>
      <c r="BT365" s="49"/>
      <c r="BU365" s="49"/>
      <c r="BV365" s="49"/>
      <c r="BW365" s="49"/>
      <c r="BX365" s="49"/>
      <c r="BY365" s="49"/>
      <c r="BZ365" s="49"/>
      <c r="CA365" s="49"/>
      <c r="CB365" s="49"/>
      <c r="CC365" s="55"/>
      <c r="CD365" s="55"/>
      <c r="CE365" s="55"/>
      <c r="CF365" s="55"/>
      <c r="CG365" s="55"/>
      <c r="CH365" s="55"/>
    </row>
    <row r="366" spans="2:86" ht="21.75" customHeight="1" x14ac:dyDescent="0.15">
      <c r="B366" s="55"/>
      <c r="C366" s="55"/>
      <c r="D366" s="55"/>
      <c r="E366" s="55"/>
      <c r="F366" s="55"/>
      <c r="G366" s="55"/>
      <c r="H366" s="55"/>
      <c r="I366" s="55"/>
      <c r="J366" s="55"/>
      <c r="K366" s="55"/>
      <c r="L366" s="55"/>
      <c r="M366" s="55"/>
      <c r="N366" s="55"/>
      <c r="O366" s="55"/>
      <c r="P366" s="55"/>
      <c r="Q366" s="55"/>
      <c r="R366" s="55"/>
      <c r="S366" s="55"/>
      <c r="T366" s="55"/>
      <c r="U366" s="49"/>
      <c r="V366" s="49"/>
      <c r="W366" s="49"/>
      <c r="X366" s="49"/>
      <c r="Y366" s="49"/>
      <c r="Z366" s="49"/>
      <c r="AA366" s="49"/>
      <c r="AB366" s="49"/>
      <c r="AC366" s="49"/>
      <c r="AD366" s="49"/>
      <c r="AE366" s="49"/>
      <c r="AF366" s="49"/>
      <c r="AG366" s="55"/>
      <c r="AH366" s="55"/>
      <c r="AI366" s="55"/>
      <c r="AJ366" s="55"/>
      <c r="AK366" s="55"/>
      <c r="AL366" s="55"/>
      <c r="AM366" s="55"/>
      <c r="AN366" s="55"/>
      <c r="AO366" s="55"/>
      <c r="AP366" s="55"/>
      <c r="AQ366" s="55"/>
      <c r="AR366" s="55"/>
      <c r="AS366" s="55"/>
      <c r="AT366" s="54">
        <f t="shared" si="15"/>
        <v>0</v>
      </c>
      <c r="AU366" s="54"/>
      <c r="AV366" s="54"/>
      <c r="AW366" s="54"/>
      <c r="AX366" s="54"/>
      <c r="AY366" s="54">
        <f>MATCH(AT366,標準報酬等級表!$F$8:$F$57,1)</f>
        <v>1</v>
      </c>
      <c r="AZ366" s="54"/>
      <c r="BA366" s="54"/>
      <c r="BB366" s="54">
        <f>LOOKUP(AY366,標準報酬等級表!$A$8:$A$57,標準報酬等級表!$D$8:$D$57)</f>
        <v>58</v>
      </c>
      <c r="BC366" s="54"/>
      <c r="BD366" s="54"/>
      <c r="BE366" s="54">
        <f t="shared" si="16"/>
        <v>1</v>
      </c>
      <c r="BF366" s="54"/>
      <c r="BG366" s="54"/>
      <c r="BH366" s="54">
        <f>LOOKUP(BE366,標準報酬等級表!$B$11:$B$42,標準報酬等級表!$D$11:$D$42)</f>
        <v>88</v>
      </c>
      <c r="BI366" s="54"/>
      <c r="BJ366" s="54"/>
      <c r="BK366" s="54">
        <f t="shared" si="17"/>
        <v>1</v>
      </c>
      <c r="BL366" s="54"/>
      <c r="BM366" s="54"/>
      <c r="BN366" s="54"/>
      <c r="BO366" s="54">
        <f>LOOKUP(BK366,標準報酬等級表!$B$11:$B$42,標準報酬等級表!$D$11:$D$42)</f>
        <v>88</v>
      </c>
      <c r="BP366" s="54"/>
      <c r="BQ366" s="54"/>
      <c r="BR366" s="54"/>
      <c r="BS366" s="49"/>
      <c r="BT366" s="49"/>
      <c r="BU366" s="49"/>
      <c r="BV366" s="49"/>
      <c r="BW366" s="49"/>
      <c r="BX366" s="49"/>
      <c r="BY366" s="49"/>
      <c r="BZ366" s="49"/>
      <c r="CA366" s="49"/>
      <c r="CB366" s="49"/>
      <c r="CC366" s="55"/>
      <c r="CD366" s="55"/>
      <c r="CE366" s="55"/>
      <c r="CF366" s="55"/>
      <c r="CG366" s="55"/>
      <c r="CH366" s="55"/>
    </row>
    <row r="367" spans="2:86" ht="21.75" customHeight="1" x14ac:dyDescent="0.15">
      <c r="B367" s="55"/>
      <c r="C367" s="55"/>
      <c r="D367" s="55"/>
      <c r="E367" s="55"/>
      <c r="F367" s="55"/>
      <c r="G367" s="55"/>
      <c r="H367" s="55"/>
      <c r="I367" s="55"/>
      <c r="J367" s="55"/>
      <c r="K367" s="55"/>
      <c r="L367" s="55"/>
      <c r="M367" s="55"/>
      <c r="N367" s="55"/>
      <c r="O367" s="55"/>
      <c r="P367" s="55"/>
      <c r="Q367" s="55"/>
      <c r="R367" s="55"/>
      <c r="S367" s="55"/>
      <c r="T367" s="55"/>
      <c r="U367" s="49"/>
      <c r="V367" s="49"/>
      <c r="W367" s="49"/>
      <c r="X367" s="49"/>
      <c r="Y367" s="49"/>
      <c r="Z367" s="49"/>
      <c r="AA367" s="49"/>
      <c r="AB367" s="49"/>
      <c r="AC367" s="49"/>
      <c r="AD367" s="49"/>
      <c r="AE367" s="49"/>
      <c r="AF367" s="49"/>
      <c r="AG367" s="55"/>
      <c r="AH367" s="55"/>
      <c r="AI367" s="55"/>
      <c r="AJ367" s="55"/>
      <c r="AK367" s="55"/>
      <c r="AL367" s="55"/>
      <c r="AM367" s="55"/>
      <c r="AN367" s="55"/>
      <c r="AO367" s="55"/>
      <c r="AP367" s="55"/>
      <c r="AQ367" s="55"/>
      <c r="AR367" s="55"/>
      <c r="AS367" s="55"/>
      <c r="AT367" s="54">
        <f t="shared" si="15"/>
        <v>0</v>
      </c>
      <c r="AU367" s="54"/>
      <c r="AV367" s="54"/>
      <c r="AW367" s="54"/>
      <c r="AX367" s="54"/>
      <c r="AY367" s="54">
        <f>MATCH(AT367,標準報酬等級表!$F$8:$F$57,1)</f>
        <v>1</v>
      </c>
      <c r="AZ367" s="54"/>
      <c r="BA367" s="54"/>
      <c r="BB367" s="54">
        <f>LOOKUP(AY367,標準報酬等級表!$A$8:$A$57,標準報酬等級表!$D$8:$D$57)</f>
        <v>58</v>
      </c>
      <c r="BC367" s="54"/>
      <c r="BD367" s="54"/>
      <c r="BE367" s="54">
        <f t="shared" si="16"/>
        <v>1</v>
      </c>
      <c r="BF367" s="54"/>
      <c r="BG367" s="54"/>
      <c r="BH367" s="54">
        <f>LOOKUP(BE367,標準報酬等級表!$B$11:$B$42,標準報酬等級表!$D$11:$D$42)</f>
        <v>88</v>
      </c>
      <c r="BI367" s="54"/>
      <c r="BJ367" s="54"/>
      <c r="BK367" s="54">
        <f t="shared" si="17"/>
        <v>1</v>
      </c>
      <c r="BL367" s="54"/>
      <c r="BM367" s="54"/>
      <c r="BN367" s="54"/>
      <c r="BO367" s="54">
        <f>LOOKUP(BK367,標準報酬等級表!$B$11:$B$42,標準報酬等級表!$D$11:$D$42)</f>
        <v>88</v>
      </c>
      <c r="BP367" s="54"/>
      <c r="BQ367" s="54"/>
      <c r="BR367" s="54"/>
      <c r="BS367" s="49"/>
      <c r="BT367" s="49"/>
      <c r="BU367" s="49"/>
      <c r="BV367" s="49"/>
      <c r="BW367" s="49"/>
      <c r="BX367" s="49"/>
      <c r="BY367" s="49"/>
      <c r="BZ367" s="49"/>
      <c r="CA367" s="49"/>
      <c r="CB367" s="49"/>
      <c r="CC367" s="55"/>
      <c r="CD367" s="55"/>
      <c r="CE367" s="55"/>
      <c r="CF367" s="55"/>
      <c r="CG367" s="55"/>
      <c r="CH367" s="55"/>
    </row>
    <row r="368" spans="2:86" ht="21.75" customHeight="1" x14ac:dyDescent="0.15">
      <c r="B368" s="55"/>
      <c r="C368" s="55"/>
      <c r="D368" s="55"/>
      <c r="E368" s="55"/>
      <c r="F368" s="55"/>
      <c r="G368" s="55"/>
      <c r="H368" s="55"/>
      <c r="I368" s="55"/>
      <c r="J368" s="55"/>
      <c r="K368" s="55"/>
      <c r="L368" s="55"/>
      <c r="M368" s="55"/>
      <c r="N368" s="55"/>
      <c r="O368" s="55"/>
      <c r="P368" s="55"/>
      <c r="Q368" s="55"/>
      <c r="R368" s="55"/>
      <c r="S368" s="55"/>
      <c r="T368" s="55"/>
      <c r="U368" s="49"/>
      <c r="V368" s="49"/>
      <c r="W368" s="49"/>
      <c r="X368" s="49"/>
      <c r="Y368" s="49"/>
      <c r="Z368" s="49"/>
      <c r="AA368" s="49"/>
      <c r="AB368" s="49"/>
      <c r="AC368" s="49"/>
      <c r="AD368" s="49"/>
      <c r="AE368" s="49"/>
      <c r="AF368" s="49"/>
      <c r="AG368" s="55"/>
      <c r="AH368" s="55"/>
      <c r="AI368" s="55"/>
      <c r="AJ368" s="55"/>
      <c r="AK368" s="55"/>
      <c r="AL368" s="55"/>
      <c r="AM368" s="55"/>
      <c r="AN368" s="55"/>
      <c r="AO368" s="55"/>
      <c r="AP368" s="55"/>
      <c r="AQ368" s="55"/>
      <c r="AR368" s="55"/>
      <c r="AS368" s="55"/>
      <c r="AT368" s="54">
        <f t="shared" si="15"/>
        <v>0</v>
      </c>
      <c r="AU368" s="54"/>
      <c r="AV368" s="54"/>
      <c r="AW368" s="54"/>
      <c r="AX368" s="54"/>
      <c r="AY368" s="54">
        <f>MATCH(AT368,標準報酬等級表!$F$8:$F$57,1)</f>
        <v>1</v>
      </c>
      <c r="AZ368" s="54"/>
      <c r="BA368" s="54"/>
      <c r="BB368" s="54">
        <f>LOOKUP(AY368,標準報酬等級表!$A$8:$A$57,標準報酬等級表!$D$8:$D$57)</f>
        <v>58</v>
      </c>
      <c r="BC368" s="54"/>
      <c r="BD368" s="54"/>
      <c r="BE368" s="54">
        <f t="shared" si="16"/>
        <v>1</v>
      </c>
      <c r="BF368" s="54"/>
      <c r="BG368" s="54"/>
      <c r="BH368" s="54">
        <f>LOOKUP(BE368,標準報酬等級表!$B$11:$B$42,標準報酬等級表!$D$11:$D$42)</f>
        <v>88</v>
      </c>
      <c r="BI368" s="54"/>
      <c r="BJ368" s="54"/>
      <c r="BK368" s="54">
        <f t="shared" si="17"/>
        <v>1</v>
      </c>
      <c r="BL368" s="54"/>
      <c r="BM368" s="54"/>
      <c r="BN368" s="54"/>
      <c r="BO368" s="54">
        <f>LOOKUP(BK368,標準報酬等級表!$B$11:$B$42,標準報酬等級表!$D$11:$D$42)</f>
        <v>88</v>
      </c>
      <c r="BP368" s="54"/>
      <c r="BQ368" s="54"/>
      <c r="BR368" s="54"/>
      <c r="BS368" s="49"/>
      <c r="BT368" s="49"/>
      <c r="BU368" s="49"/>
      <c r="BV368" s="49"/>
      <c r="BW368" s="49"/>
      <c r="BX368" s="49"/>
      <c r="BY368" s="49"/>
      <c r="BZ368" s="49"/>
      <c r="CA368" s="49"/>
      <c r="CB368" s="49"/>
      <c r="CC368" s="55"/>
      <c r="CD368" s="55"/>
      <c r="CE368" s="55"/>
      <c r="CF368" s="55"/>
      <c r="CG368" s="55"/>
      <c r="CH368" s="55"/>
    </row>
    <row r="369" spans="2:86" ht="21.75" customHeight="1" x14ac:dyDescent="0.15">
      <c r="B369" s="55"/>
      <c r="C369" s="55"/>
      <c r="D369" s="55"/>
      <c r="E369" s="55"/>
      <c r="F369" s="55"/>
      <c r="G369" s="55"/>
      <c r="H369" s="55"/>
      <c r="I369" s="55"/>
      <c r="J369" s="55"/>
      <c r="K369" s="55"/>
      <c r="L369" s="55"/>
      <c r="M369" s="55"/>
      <c r="N369" s="55"/>
      <c r="O369" s="55"/>
      <c r="P369" s="55"/>
      <c r="Q369" s="55"/>
      <c r="R369" s="55"/>
      <c r="S369" s="55"/>
      <c r="T369" s="55"/>
      <c r="U369" s="49"/>
      <c r="V369" s="49"/>
      <c r="W369" s="49"/>
      <c r="X369" s="49"/>
      <c r="Y369" s="49"/>
      <c r="Z369" s="49"/>
      <c r="AA369" s="49"/>
      <c r="AB369" s="49"/>
      <c r="AC369" s="49"/>
      <c r="AD369" s="49"/>
      <c r="AE369" s="49"/>
      <c r="AF369" s="49"/>
      <c r="AG369" s="55"/>
      <c r="AH369" s="55"/>
      <c r="AI369" s="55"/>
      <c r="AJ369" s="55"/>
      <c r="AK369" s="55"/>
      <c r="AL369" s="55"/>
      <c r="AM369" s="55"/>
      <c r="AN369" s="55"/>
      <c r="AO369" s="55"/>
      <c r="AP369" s="55"/>
      <c r="AQ369" s="55"/>
      <c r="AR369" s="55"/>
      <c r="AS369" s="55"/>
      <c r="AT369" s="54">
        <f t="shared" si="15"/>
        <v>0</v>
      </c>
      <c r="AU369" s="54"/>
      <c r="AV369" s="54"/>
      <c r="AW369" s="54"/>
      <c r="AX369" s="54"/>
      <c r="AY369" s="54">
        <f>MATCH(AT369,標準報酬等級表!$F$8:$F$57,1)</f>
        <v>1</v>
      </c>
      <c r="AZ369" s="54"/>
      <c r="BA369" s="54"/>
      <c r="BB369" s="54">
        <f>LOOKUP(AY369,標準報酬等級表!$A$8:$A$57,標準報酬等級表!$D$8:$D$57)</f>
        <v>58</v>
      </c>
      <c r="BC369" s="54"/>
      <c r="BD369" s="54"/>
      <c r="BE369" s="54">
        <f t="shared" si="16"/>
        <v>1</v>
      </c>
      <c r="BF369" s="54"/>
      <c r="BG369" s="54"/>
      <c r="BH369" s="54">
        <f>LOOKUP(BE369,標準報酬等級表!$B$11:$B$42,標準報酬等級表!$D$11:$D$42)</f>
        <v>88</v>
      </c>
      <c r="BI369" s="54"/>
      <c r="BJ369" s="54"/>
      <c r="BK369" s="54">
        <f t="shared" si="17"/>
        <v>1</v>
      </c>
      <c r="BL369" s="54"/>
      <c r="BM369" s="54"/>
      <c r="BN369" s="54"/>
      <c r="BO369" s="54">
        <f>LOOKUP(BK369,標準報酬等級表!$B$11:$B$42,標準報酬等級表!$D$11:$D$42)</f>
        <v>88</v>
      </c>
      <c r="BP369" s="54"/>
      <c r="BQ369" s="54"/>
      <c r="BR369" s="54"/>
      <c r="BS369" s="49"/>
      <c r="BT369" s="49"/>
      <c r="BU369" s="49"/>
      <c r="BV369" s="49"/>
      <c r="BW369" s="49"/>
      <c r="BX369" s="49"/>
      <c r="BY369" s="49"/>
      <c r="BZ369" s="49"/>
      <c r="CA369" s="49"/>
      <c r="CB369" s="49"/>
      <c r="CC369" s="55"/>
      <c r="CD369" s="55"/>
      <c r="CE369" s="55"/>
      <c r="CF369" s="55"/>
      <c r="CG369" s="55"/>
      <c r="CH369" s="55"/>
    </row>
    <row r="370" spans="2:86" ht="21.75" customHeight="1" x14ac:dyDescent="0.15">
      <c r="B370" s="55"/>
      <c r="C370" s="55"/>
      <c r="D370" s="55"/>
      <c r="E370" s="55"/>
      <c r="F370" s="55"/>
      <c r="G370" s="55"/>
      <c r="H370" s="55"/>
      <c r="I370" s="55"/>
      <c r="J370" s="55"/>
      <c r="K370" s="55"/>
      <c r="L370" s="55"/>
      <c r="M370" s="55"/>
      <c r="N370" s="55"/>
      <c r="O370" s="55"/>
      <c r="P370" s="55"/>
      <c r="Q370" s="55"/>
      <c r="R370" s="55"/>
      <c r="S370" s="55"/>
      <c r="T370" s="55"/>
      <c r="U370" s="49"/>
      <c r="V370" s="49"/>
      <c r="W370" s="49"/>
      <c r="X370" s="49"/>
      <c r="Y370" s="49"/>
      <c r="Z370" s="49"/>
      <c r="AA370" s="49"/>
      <c r="AB370" s="49"/>
      <c r="AC370" s="49"/>
      <c r="AD370" s="49"/>
      <c r="AE370" s="49"/>
      <c r="AF370" s="49"/>
      <c r="AG370" s="55"/>
      <c r="AH370" s="55"/>
      <c r="AI370" s="55"/>
      <c r="AJ370" s="55"/>
      <c r="AK370" s="55"/>
      <c r="AL370" s="55"/>
      <c r="AM370" s="55"/>
      <c r="AN370" s="55"/>
      <c r="AO370" s="55"/>
      <c r="AP370" s="55"/>
      <c r="AQ370" s="55"/>
      <c r="AR370" s="55"/>
      <c r="AS370" s="55"/>
      <c r="AT370" s="54">
        <f t="shared" si="15"/>
        <v>0</v>
      </c>
      <c r="AU370" s="54"/>
      <c r="AV370" s="54"/>
      <c r="AW370" s="54"/>
      <c r="AX370" s="54"/>
      <c r="AY370" s="54">
        <f>MATCH(AT370,標準報酬等級表!$F$8:$F$57,1)</f>
        <v>1</v>
      </c>
      <c r="AZ370" s="54"/>
      <c r="BA370" s="54"/>
      <c r="BB370" s="54">
        <f>LOOKUP(AY370,標準報酬等級表!$A$8:$A$57,標準報酬等級表!$D$8:$D$57)</f>
        <v>58</v>
      </c>
      <c r="BC370" s="54"/>
      <c r="BD370" s="54"/>
      <c r="BE370" s="54">
        <f t="shared" si="16"/>
        <v>1</v>
      </c>
      <c r="BF370" s="54"/>
      <c r="BG370" s="54"/>
      <c r="BH370" s="54">
        <f>LOOKUP(BE370,標準報酬等級表!$B$11:$B$42,標準報酬等級表!$D$11:$D$42)</f>
        <v>88</v>
      </c>
      <c r="BI370" s="54"/>
      <c r="BJ370" s="54"/>
      <c r="BK370" s="54">
        <f t="shared" si="17"/>
        <v>1</v>
      </c>
      <c r="BL370" s="54"/>
      <c r="BM370" s="54"/>
      <c r="BN370" s="54"/>
      <c r="BO370" s="54">
        <f>LOOKUP(BK370,標準報酬等級表!$B$11:$B$42,標準報酬等級表!$D$11:$D$42)</f>
        <v>88</v>
      </c>
      <c r="BP370" s="54"/>
      <c r="BQ370" s="54"/>
      <c r="BR370" s="54"/>
      <c r="BS370" s="49"/>
      <c r="BT370" s="49"/>
      <c r="BU370" s="49"/>
      <c r="BV370" s="49"/>
      <c r="BW370" s="49"/>
      <c r="BX370" s="49"/>
      <c r="BY370" s="49"/>
      <c r="BZ370" s="49"/>
      <c r="CA370" s="49"/>
      <c r="CB370" s="49"/>
      <c r="CC370" s="55"/>
      <c r="CD370" s="55"/>
      <c r="CE370" s="55"/>
      <c r="CF370" s="55"/>
      <c r="CG370" s="55"/>
      <c r="CH370" s="55"/>
    </row>
    <row r="371" spans="2:86" ht="21.75" customHeight="1" x14ac:dyDescent="0.15">
      <c r="B371" s="55"/>
      <c r="C371" s="55"/>
      <c r="D371" s="55"/>
      <c r="E371" s="55"/>
      <c r="F371" s="55"/>
      <c r="G371" s="55"/>
      <c r="H371" s="55"/>
      <c r="I371" s="55"/>
      <c r="J371" s="55"/>
      <c r="K371" s="55"/>
      <c r="L371" s="55"/>
      <c r="M371" s="55"/>
      <c r="N371" s="55"/>
      <c r="O371" s="55"/>
      <c r="P371" s="55"/>
      <c r="Q371" s="55"/>
      <c r="R371" s="55"/>
      <c r="S371" s="55"/>
      <c r="T371" s="55"/>
      <c r="U371" s="49"/>
      <c r="V371" s="49"/>
      <c r="W371" s="49"/>
      <c r="X371" s="49"/>
      <c r="Y371" s="49"/>
      <c r="Z371" s="49"/>
      <c r="AA371" s="49"/>
      <c r="AB371" s="49"/>
      <c r="AC371" s="49"/>
      <c r="AD371" s="49"/>
      <c r="AE371" s="49"/>
      <c r="AF371" s="49"/>
      <c r="AG371" s="55"/>
      <c r="AH371" s="55"/>
      <c r="AI371" s="55"/>
      <c r="AJ371" s="55"/>
      <c r="AK371" s="55"/>
      <c r="AL371" s="55"/>
      <c r="AM371" s="55"/>
      <c r="AN371" s="55"/>
      <c r="AO371" s="55"/>
      <c r="AP371" s="55"/>
      <c r="AQ371" s="55"/>
      <c r="AR371" s="55"/>
      <c r="AS371" s="55"/>
      <c r="AT371" s="54">
        <f t="shared" si="15"/>
        <v>0</v>
      </c>
      <c r="AU371" s="54"/>
      <c r="AV371" s="54"/>
      <c r="AW371" s="54"/>
      <c r="AX371" s="54"/>
      <c r="AY371" s="54">
        <f>MATCH(AT371,標準報酬等級表!$F$8:$F$57,1)</f>
        <v>1</v>
      </c>
      <c r="AZ371" s="54"/>
      <c r="BA371" s="54"/>
      <c r="BB371" s="54">
        <f>LOOKUP(AY371,標準報酬等級表!$A$8:$A$57,標準報酬等級表!$D$8:$D$57)</f>
        <v>58</v>
      </c>
      <c r="BC371" s="54"/>
      <c r="BD371" s="54"/>
      <c r="BE371" s="54">
        <f t="shared" si="16"/>
        <v>1</v>
      </c>
      <c r="BF371" s="54"/>
      <c r="BG371" s="54"/>
      <c r="BH371" s="54">
        <f>LOOKUP(BE371,標準報酬等級表!$B$11:$B$42,標準報酬等級表!$D$11:$D$42)</f>
        <v>88</v>
      </c>
      <c r="BI371" s="54"/>
      <c r="BJ371" s="54"/>
      <c r="BK371" s="54">
        <f t="shared" si="17"/>
        <v>1</v>
      </c>
      <c r="BL371" s="54"/>
      <c r="BM371" s="54"/>
      <c r="BN371" s="54"/>
      <c r="BO371" s="54">
        <f>LOOKUP(BK371,標準報酬等級表!$B$11:$B$42,標準報酬等級表!$D$11:$D$42)</f>
        <v>88</v>
      </c>
      <c r="BP371" s="54"/>
      <c r="BQ371" s="54"/>
      <c r="BR371" s="54"/>
      <c r="BS371" s="49"/>
      <c r="BT371" s="49"/>
      <c r="BU371" s="49"/>
      <c r="BV371" s="49"/>
      <c r="BW371" s="49"/>
      <c r="BX371" s="49"/>
      <c r="BY371" s="49"/>
      <c r="BZ371" s="49"/>
      <c r="CA371" s="49"/>
      <c r="CB371" s="49"/>
      <c r="CC371" s="55"/>
      <c r="CD371" s="55"/>
      <c r="CE371" s="55"/>
      <c r="CF371" s="55"/>
      <c r="CG371" s="55"/>
      <c r="CH371" s="55"/>
    </row>
    <row r="372" spans="2:86" ht="21.75" customHeight="1" x14ac:dyDescent="0.15">
      <c r="B372" s="55"/>
      <c r="C372" s="55"/>
      <c r="D372" s="55"/>
      <c r="E372" s="55"/>
      <c r="F372" s="55"/>
      <c r="G372" s="55"/>
      <c r="H372" s="55"/>
      <c r="I372" s="55"/>
      <c r="J372" s="55"/>
      <c r="K372" s="55"/>
      <c r="L372" s="55"/>
      <c r="M372" s="55"/>
      <c r="N372" s="55"/>
      <c r="O372" s="55"/>
      <c r="P372" s="55"/>
      <c r="Q372" s="55"/>
      <c r="R372" s="55"/>
      <c r="S372" s="55"/>
      <c r="T372" s="55"/>
      <c r="U372" s="49"/>
      <c r="V372" s="49"/>
      <c r="W372" s="49"/>
      <c r="X372" s="49"/>
      <c r="Y372" s="49"/>
      <c r="Z372" s="49"/>
      <c r="AA372" s="49"/>
      <c r="AB372" s="49"/>
      <c r="AC372" s="49"/>
      <c r="AD372" s="49"/>
      <c r="AE372" s="49"/>
      <c r="AF372" s="49"/>
      <c r="AG372" s="55"/>
      <c r="AH372" s="55"/>
      <c r="AI372" s="55"/>
      <c r="AJ372" s="55"/>
      <c r="AK372" s="55"/>
      <c r="AL372" s="55"/>
      <c r="AM372" s="55"/>
      <c r="AN372" s="55"/>
      <c r="AO372" s="55"/>
      <c r="AP372" s="55"/>
      <c r="AQ372" s="55"/>
      <c r="AR372" s="55"/>
      <c r="AS372" s="55"/>
      <c r="AT372" s="54">
        <f t="shared" si="15"/>
        <v>0</v>
      </c>
      <c r="AU372" s="54"/>
      <c r="AV372" s="54"/>
      <c r="AW372" s="54"/>
      <c r="AX372" s="54"/>
      <c r="AY372" s="54">
        <f>MATCH(AT372,標準報酬等級表!$F$8:$F$57,1)</f>
        <v>1</v>
      </c>
      <c r="AZ372" s="54"/>
      <c r="BA372" s="54"/>
      <c r="BB372" s="54">
        <f>LOOKUP(AY372,標準報酬等級表!$A$8:$A$57,標準報酬等級表!$D$8:$D$57)</f>
        <v>58</v>
      </c>
      <c r="BC372" s="54"/>
      <c r="BD372" s="54"/>
      <c r="BE372" s="54">
        <f t="shared" si="16"/>
        <v>1</v>
      </c>
      <c r="BF372" s="54"/>
      <c r="BG372" s="54"/>
      <c r="BH372" s="54">
        <f>LOOKUP(BE372,標準報酬等級表!$B$11:$B$42,標準報酬等級表!$D$11:$D$42)</f>
        <v>88</v>
      </c>
      <c r="BI372" s="54"/>
      <c r="BJ372" s="54"/>
      <c r="BK372" s="54">
        <f t="shared" si="17"/>
        <v>1</v>
      </c>
      <c r="BL372" s="54"/>
      <c r="BM372" s="54"/>
      <c r="BN372" s="54"/>
      <c r="BO372" s="54">
        <f>LOOKUP(BK372,標準報酬等級表!$B$11:$B$42,標準報酬等級表!$D$11:$D$42)</f>
        <v>88</v>
      </c>
      <c r="BP372" s="54"/>
      <c r="BQ372" s="54"/>
      <c r="BR372" s="54"/>
      <c r="BS372" s="49"/>
      <c r="BT372" s="49"/>
      <c r="BU372" s="49"/>
      <c r="BV372" s="49"/>
      <c r="BW372" s="49"/>
      <c r="BX372" s="49"/>
      <c r="BY372" s="49"/>
      <c r="BZ372" s="49"/>
      <c r="CA372" s="49"/>
      <c r="CB372" s="49"/>
      <c r="CC372" s="55"/>
      <c r="CD372" s="55"/>
      <c r="CE372" s="55"/>
      <c r="CF372" s="55"/>
      <c r="CG372" s="55"/>
      <c r="CH372" s="55"/>
    </row>
    <row r="373" spans="2:86" ht="21.75" customHeight="1" x14ac:dyDescent="0.15">
      <c r="B373" s="55"/>
      <c r="C373" s="55"/>
      <c r="D373" s="55"/>
      <c r="E373" s="55"/>
      <c r="F373" s="55"/>
      <c r="G373" s="55"/>
      <c r="H373" s="55"/>
      <c r="I373" s="55"/>
      <c r="J373" s="55"/>
      <c r="K373" s="55"/>
      <c r="L373" s="55"/>
      <c r="M373" s="55"/>
      <c r="N373" s="55"/>
      <c r="O373" s="55"/>
      <c r="P373" s="55"/>
      <c r="Q373" s="55"/>
      <c r="R373" s="55"/>
      <c r="S373" s="55"/>
      <c r="T373" s="55"/>
      <c r="U373" s="49"/>
      <c r="V373" s="49"/>
      <c r="W373" s="49"/>
      <c r="X373" s="49"/>
      <c r="Y373" s="49"/>
      <c r="Z373" s="49"/>
      <c r="AA373" s="49"/>
      <c r="AB373" s="49"/>
      <c r="AC373" s="49"/>
      <c r="AD373" s="49"/>
      <c r="AE373" s="49"/>
      <c r="AF373" s="49"/>
      <c r="AG373" s="55"/>
      <c r="AH373" s="55"/>
      <c r="AI373" s="55"/>
      <c r="AJ373" s="55"/>
      <c r="AK373" s="55"/>
      <c r="AL373" s="55"/>
      <c r="AM373" s="55"/>
      <c r="AN373" s="55"/>
      <c r="AO373" s="55"/>
      <c r="AP373" s="55"/>
      <c r="AQ373" s="55"/>
      <c r="AR373" s="55"/>
      <c r="AS373" s="55"/>
      <c r="AT373" s="54">
        <f t="shared" si="15"/>
        <v>0</v>
      </c>
      <c r="AU373" s="54"/>
      <c r="AV373" s="54"/>
      <c r="AW373" s="54"/>
      <c r="AX373" s="54"/>
      <c r="AY373" s="54">
        <f>MATCH(AT373,標準報酬等級表!$F$8:$F$57,1)</f>
        <v>1</v>
      </c>
      <c r="AZ373" s="54"/>
      <c r="BA373" s="54"/>
      <c r="BB373" s="54">
        <f>LOOKUP(AY373,標準報酬等級表!$A$8:$A$57,標準報酬等級表!$D$8:$D$57)</f>
        <v>58</v>
      </c>
      <c r="BC373" s="54"/>
      <c r="BD373" s="54"/>
      <c r="BE373" s="54">
        <f t="shared" si="16"/>
        <v>1</v>
      </c>
      <c r="BF373" s="54"/>
      <c r="BG373" s="54"/>
      <c r="BH373" s="54">
        <f>LOOKUP(BE373,標準報酬等級表!$B$11:$B$42,標準報酬等級表!$D$11:$D$42)</f>
        <v>88</v>
      </c>
      <c r="BI373" s="54"/>
      <c r="BJ373" s="54"/>
      <c r="BK373" s="54">
        <f t="shared" si="17"/>
        <v>1</v>
      </c>
      <c r="BL373" s="54"/>
      <c r="BM373" s="54"/>
      <c r="BN373" s="54"/>
      <c r="BO373" s="54">
        <f>LOOKUP(BK373,標準報酬等級表!$B$11:$B$42,標準報酬等級表!$D$11:$D$42)</f>
        <v>88</v>
      </c>
      <c r="BP373" s="54"/>
      <c r="BQ373" s="54"/>
      <c r="BR373" s="54"/>
      <c r="BS373" s="49"/>
      <c r="BT373" s="49"/>
      <c r="BU373" s="49"/>
      <c r="BV373" s="49"/>
      <c r="BW373" s="49"/>
      <c r="BX373" s="49"/>
      <c r="BY373" s="49"/>
      <c r="BZ373" s="49"/>
      <c r="CA373" s="49"/>
      <c r="CB373" s="49"/>
      <c r="CC373" s="55"/>
      <c r="CD373" s="55"/>
      <c r="CE373" s="55"/>
      <c r="CF373" s="55"/>
      <c r="CG373" s="55"/>
      <c r="CH373" s="55"/>
    </row>
    <row r="374" spans="2:86" ht="21.75" customHeight="1" x14ac:dyDescent="0.15">
      <c r="B374" s="55"/>
      <c r="C374" s="55"/>
      <c r="D374" s="55"/>
      <c r="E374" s="55"/>
      <c r="F374" s="55"/>
      <c r="G374" s="55"/>
      <c r="H374" s="55"/>
      <c r="I374" s="55"/>
      <c r="J374" s="55"/>
      <c r="K374" s="55"/>
      <c r="L374" s="55"/>
      <c r="M374" s="55"/>
      <c r="N374" s="55"/>
      <c r="O374" s="55"/>
      <c r="P374" s="55"/>
      <c r="Q374" s="55"/>
      <c r="R374" s="55"/>
      <c r="S374" s="55"/>
      <c r="T374" s="55"/>
      <c r="U374" s="49"/>
      <c r="V374" s="49"/>
      <c r="W374" s="49"/>
      <c r="X374" s="49"/>
      <c r="Y374" s="49"/>
      <c r="Z374" s="49"/>
      <c r="AA374" s="49"/>
      <c r="AB374" s="49"/>
      <c r="AC374" s="49"/>
      <c r="AD374" s="49"/>
      <c r="AE374" s="49"/>
      <c r="AF374" s="49"/>
      <c r="AG374" s="55"/>
      <c r="AH374" s="55"/>
      <c r="AI374" s="55"/>
      <c r="AJ374" s="55"/>
      <c r="AK374" s="55"/>
      <c r="AL374" s="55"/>
      <c r="AM374" s="55"/>
      <c r="AN374" s="55"/>
      <c r="AO374" s="55"/>
      <c r="AP374" s="55"/>
      <c r="AQ374" s="55"/>
      <c r="AR374" s="55"/>
      <c r="AS374" s="55"/>
      <c r="AT374" s="54">
        <f t="shared" si="15"/>
        <v>0</v>
      </c>
      <c r="AU374" s="54"/>
      <c r="AV374" s="54"/>
      <c r="AW374" s="54"/>
      <c r="AX374" s="54"/>
      <c r="AY374" s="54">
        <f>MATCH(AT374,標準報酬等級表!$F$8:$F$57,1)</f>
        <v>1</v>
      </c>
      <c r="AZ374" s="54"/>
      <c r="BA374" s="54"/>
      <c r="BB374" s="54">
        <f>LOOKUP(AY374,標準報酬等級表!$A$8:$A$57,標準報酬等級表!$D$8:$D$57)</f>
        <v>58</v>
      </c>
      <c r="BC374" s="54"/>
      <c r="BD374" s="54"/>
      <c r="BE374" s="54">
        <f t="shared" si="16"/>
        <v>1</v>
      </c>
      <c r="BF374" s="54"/>
      <c r="BG374" s="54"/>
      <c r="BH374" s="54">
        <f>LOOKUP(BE374,標準報酬等級表!$B$11:$B$42,標準報酬等級表!$D$11:$D$42)</f>
        <v>88</v>
      </c>
      <c r="BI374" s="54"/>
      <c r="BJ374" s="54"/>
      <c r="BK374" s="54">
        <f t="shared" si="17"/>
        <v>1</v>
      </c>
      <c r="BL374" s="54"/>
      <c r="BM374" s="54"/>
      <c r="BN374" s="54"/>
      <c r="BO374" s="54">
        <f>LOOKUP(BK374,標準報酬等級表!$B$11:$B$42,標準報酬等級表!$D$11:$D$42)</f>
        <v>88</v>
      </c>
      <c r="BP374" s="54"/>
      <c r="BQ374" s="54"/>
      <c r="BR374" s="54"/>
      <c r="BS374" s="49"/>
      <c r="BT374" s="49"/>
      <c r="BU374" s="49"/>
      <c r="BV374" s="49"/>
      <c r="BW374" s="49"/>
      <c r="BX374" s="49"/>
      <c r="BY374" s="49"/>
      <c r="BZ374" s="49"/>
      <c r="CA374" s="49"/>
      <c r="CB374" s="49"/>
      <c r="CC374" s="55"/>
      <c r="CD374" s="55"/>
      <c r="CE374" s="55"/>
      <c r="CF374" s="55"/>
      <c r="CG374" s="55"/>
      <c r="CH374" s="55"/>
    </row>
    <row r="375" spans="2:86" ht="21.75" customHeight="1" x14ac:dyDescent="0.15">
      <c r="B375" s="55"/>
      <c r="C375" s="55"/>
      <c r="D375" s="55"/>
      <c r="E375" s="55"/>
      <c r="F375" s="55"/>
      <c r="G375" s="55"/>
      <c r="H375" s="55"/>
      <c r="I375" s="55"/>
      <c r="J375" s="55"/>
      <c r="K375" s="55"/>
      <c r="L375" s="55"/>
      <c r="M375" s="55"/>
      <c r="N375" s="55"/>
      <c r="O375" s="55"/>
      <c r="P375" s="55"/>
      <c r="Q375" s="55"/>
      <c r="R375" s="55"/>
      <c r="S375" s="55"/>
      <c r="T375" s="55"/>
      <c r="U375" s="49"/>
      <c r="V375" s="49"/>
      <c r="W375" s="49"/>
      <c r="X375" s="49"/>
      <c r="Y375" s="49"/>
      <c r="Z375" s="49"/>
      <c r="AA375" s="49"/>
      <c r="AB375" s="49"/>
      <c r="AC375" s="49"/>
      <c r="AD375" s="49"/>
      <c r="AE375" s="49"/>
      <c r="AF375" s="49"/>
      <c r="AG375" s="55"/>
      <c r="AH375" s="55"/>
      <c r="AI375" s="55"/>
      <c r="AJ375" s="55"/>
      <c r="AK375" s="55"/>
      <c r="AL375" s="55"/>
      <c r="AM375" s="55"/>
      <c r="AN375" s="55"/>
      <c r="AO375" s="55"/>
      <c r="AP375" s="55"/>
      <c r="AQ375" s="55"/>
      <c r="AR375" s="55"/>
      <c r="AS375" s="55"/>
      <c r="AT375" s="54">
        <f t="shared" si="15"/>
        <v>0</v>
      </c>
      <c r="AU375" s="54"/>
      <c r="AV375" s="54"/>
      <c r="AW375" s="54"/>
      <c r="AX375" s="54"/>
      <c r="AY375" s="54">
        <f>MATCH(AT375,標準報酬等級表!$F$8:$F$57,1)</f>
        <v>1</v>
      </c>
      <c r="AZ375" s="54"/>
      <c r="BA375" s="54"/>
      <c r="BB375" s="54">
        <f>LOOKUP(AY375,標準報酬等級表!$A$8:$A$57,標準報酬等級表!$D$8:$D$57)</f>
        <v>58</v>
      </c>
      <c r="BC375" s="54"/>
      <c r="BD375" s="54"/>
      <c r="BE375" s="54">
        <f t="shared" si="16"/>
        <v>1</v>
      </c>
      <c r="BF375" s="54"/>
      <c r="BG375" s="54"/>
      <c r="BH375" s="54">
        <f>LOOKUP(BE375,標準報酬等級表!$B$11:$B$42,標準報酬等級表!$D$11:$D$42)</f>
        <v>88</v>
      </c>
      <c r="BI375" s="54"/>
      <c r="BJ375" s="54"/>
      <c r="BK375" s="54">
        <f t="shared" si="17"/>
        <v>1</v>
      </c>
      <c r="BL375" s="54"/>
      <c r="BM375" s="54"/>
      <c r="BN375" s="54"/>
      <c r="BO375" s="54">
        <f>LOOKUP(BK375,標準報酬等級表!$B$11:$B$42,標準報酬等級表!$D$11:$D$42)</f>
        <v>88</v>
      </c>
      <c r="BP375" s="54"/>
      <c r="BQ375" s="54"/>
      <c r="BR375" s="54"/>
      <c r="BS375" s="49"/>
      <c r="BT375" s="49"/>
      <c r="BU375" s="49"/>
      <c r="BV375" s="49"/>
      <c r="BW375" s="49"/>
      <c r="BX375" s="49"/>
      <c r="BY375" s="49"/>
      <c r="BZ375" s="49"/>
      <c r="CA375" s="49"/>
      <c r="CB375" s="49"/>
      <c r="CC375" s="55"/>
      <c r="CD375" s="55"/>
      <c r="CE375" s="55"/>
      <c r="CF375" s="55"/>
      <c r="CG375" s="55"/>
      <c r="CH375" s="55"/>
    </row>
    <row r="376" spans="2:86" ht="21.75" customHeight="1" x14ac:dyDescent="0.15">
      <c r="B376" s="55"/>
      <c r="C376" s="55"/>
      <c r="D376" s="55"/>
      <c r="E376" s="55"/>
      <c r="F376" s="55"/>
      <c r="G376" s="55"/>
      <c r="H376" s="55"/>
      <c r="I376" s="55"/>
      <c r="J376" s="55"/>
      <c r="K376" s="55"/>
      <c r="L376" s="55"/>
      <c r="M376" s="55"/>
      <c r="N376" s="55"/>
      <c r="O376" s="55"/>
      <c r="P376" s="55"/>
      <c r="Q376" s="55"/>
      <c r="R376" s="55"/>
      <c r="S376" s="55"/>
      <c r="T376" s="55"/>
      <c r="U376" s="49"/>
      <c r="V376" s="49"/>
      <c r="W376" s="49"/>
      <c r="X376" s="49"/>
      <c r="Y376" s="49"/>
      <c r="Z376" s="49"/>
      <c r="AA376" s="49"/>
      <c r="AB376" s="49"/>
      <c r="AC376" s="49"/>
      <c r="AD376" s="49"/>
      <c r="AE376" s="49"/>
      <c r="AF376" s="49"/>
      <c r="AG376" s="55"/>
      <c r="AH376" s="55"/>
      <c r="AI376" s="55"/>
      <c r="AJ376" s="55"/>
      <c r="AK376" s="55"/>
      <c r="AL376" s="55"/>
      <c r="AM376" s="55"/>
      <c r="AN376" s="55"/>
      <c r="AO376" s="55"/>
      <c r="AP376" s="55"/>
      <c r="AQ376" s="55"/>
      <c r="AR376" s="55"/>
      <c r="AS376" s="55"/>
      <c r="AT376" s="54">
        <f t="shared" si="15"/>
        <v>0</v>
      </c>
      <c r="AU376" s="54"/>
      <c r="AV376" s="54"/>
      <c r="AW376" s="54"/>
      <c r="AX376" s="54"/>
      <c r="AY376" s="54">
        <f>MATCH(AT376,標準報酬等級表!$F$8:$F$57,1)</f>
        <v>1</v>
      </c>
      <c r="AZ376" s="54"/>
      <c r="BA376" s="54"/>
      <c r="BB376" s="54">
        <f>LOOKUP(AY376,標準報酬等級表!$A$8:$A$57,標準報酬等級表!$D$8:$D$57)</f>
        <v>58</v>
      </c>
      <c r="BC376" s="54"/>
      <c r="BD376" s="54"/>
      <c r="BE376" s="54">
        <f t="shared" si="16"/>
        <v>1</v>
      </c>
      <c r="BF376" s="54"/>
      <c r="BG376" s="54"/>
      <c r="BH376" s="54">
        <f>LOOKUP(BE376,標準報酬等級表!$B$11:$B$42,標準報酬等級表!$D$11:$D$42)</f>
        <v>88</v>
      </c>
      <c r="BI376" s="54"/>
      <c r="BJ376" s="54"/>
      <c r="BK376" s="54">
        <f t="shared" si="17"/>
        <v>1</v>
      </c>
      <c r="BL376" s="54"/>
      <c r="BM376" s="54"/>
      <c r="BN376" s="54"/>
      <c r="BO376" s="54">
        <f>LOOKUP(BK376,標準報酬等級表!$B$11:$B$42,標準報酬等級表!$D$11:$D$42)</f>
        <v>88</v>
      </c>
      <c r="BP376" s="54"/>
      <c r="BQ376" s="54"/>
      <c r="BR376" s="54"/>
      <c r="BS376" s="49"/>
      <c r="BT376" s="49"/>
      <c r="BU376" s="49"/>
      <c r="BV376" s="49"/>
      <c r="BW376" s="49"/>
      <c r="BX376" s="49"/>
      <c r="BY376" s="49"/>
      <c r="BZ376" s="49"/>
      <c r="CA376" s="49"/>
      <c r="CB376" s="49"/>
      <c r="CC376" s="55"/>
      <c r="CD376" s="55"/>
      <c r="CE376" s="55"/>
      <c r="CF376" s="55"/>
      <c r="CG376" s="55"/>
      <c r="CH376" s="55"/>
    </row>
    <row r="377" spans="2:86" ht="21.75" customHeight="1" x14ac:dyDescent="0.15">
      <c r="B377" s="55"/>
      <c r="C377" s="55"/>
      <c r="D377" s="55"/>
      <c r="E377" s="55"/>
      <c r="F377" s="55"/>
      <c r="G377" s="55"/>
      <c r="H377" s="55"/>
      <c r="I377" s="55"/>
      <c r="J377" s="55"/>
      <c r="K377" s="55"/>
      <c r="L377" s="55"/>
      <c r="M377" s="55"/>
      <c r="N377" s="55"/>
      <c r="O377" s="55"/>
      <c r="P377" s="55"/>
      <c r="Q377" s="55"/>
      <c r="R377" s="55"/>
      <c r="S377" s="55"/>
      <c r="T377" s="55"/>
      <c r="U377" s="49"/>
      <c r="V377" s="49"/>
      <c r="W377" s="49"/>
      <c r="X377" s="49"/>
      <c r="Y377" s="49"/>
      <c r="Z377" s="49"/>
      <c r="AA377" s="49"/>
      <c r="AB377" s="49"/>
      <c r="AC377" s="49"/>
      <c r="AD377" s="49"/>
      <c r="AE377" s="49"/>
      <c r="AF377" s="49"/>
      <c r="AG377" s="55"/>
      <c r="AH377" s="55"/>
      <c r="AI377" s="55"/>
      <c r="AJ377" s="55"/>
      <c r="AK377" s="55"/>
      <c r="AL377" s="55"/>
      <c r="AM377" s="55"/>
      <c r="AN377" s="55"/>
      <c r="AO377" s="55"/>
      <c r="AP377" s="55"/>
      <c r="AQ377" s="55"/>
      <c r="AR377" s="55"/>
      <c r="AS377" s="55"/>
      <c r="AT377" s="54">
        <f t="shared" si="15"/>
        <v>0</v>
      </c>
      <c r="AU377" s="54"/>
      <c r="AV377" s="54"/>
      <c r="AW377" s="54"/>
      <c r="AX377" s="54"/>
      <c r="AY377" s="54">
        <f>MATCH(AT377,標準報酬等級表!$F$8:$F$57,1)</f>
        <v>1</v>
      </c>
      <c r="AZ377" s="54"/>
      <c r="BA377" s="54"/>
      <c r="BB377" s="54">
        <f>LOOKUP(AY377,標準報酬等級表!$A$8:$A$57,標準報酬等級表!$D$8:$D$57)</f>
        <v>58</v>
      </c>
      <c r="BC377" s="54"/>
      <c r="BD377" s="54"/>
      <c r="BE377" s="54">
        <f t="shared" si="16"/>
        <v>1</v>
      </c>
      <c r="BF377" s="54"/>
      <c r="BG377" s="54"/>
      <c r="BH377" s="54">
        <f>LOOKUP(BE377,標準報酬等級表!$B$11:$B$42,標準報酬等級表!$D$11:$D$42)</f>
        <v>88</v>
      </c>
      <c r="BI377" s="54"/>
      <c r="BJ377" s="54"/>
      <c r="BK377" s="54">
        <f t="shared" si="17"/>
        <v>1</v>
      </c>
      <c r="BL377" s="54"/>
      <c r="BM377" s="54"/>
      <c r="BN377" s="54"/>
      <c r="BO377" s="54">
        <f>LOOKUP(BK377,標準報酬等級表!$B$11:$B$42,標準報酬等級表!$D$11:$D$42)</f>
        <v>88</v>
      </c>
      <c r="BP377" s="54"/>
      <c r="BQ377" s="54"/>
      <c r="BR377" s="54"/>
      <c r="BS377" s="49"/>
      <c r="BT377" s="49"/>
      <c r="BU377" s="49"/>
      <c r="BV377" s="49"/>
      <c r="BW377" s="49"/>
      <c r="BX377" s="49"/>
      <c r="BY377" s="49"/>
      <c r="BZ377" s="49"/>
      <c r="CA377" s="49"/>
      <c r="CB377" s="49"/>
      <c r="CC377" s="55"/>
      <c r="CD377" s="55"/>
      <c r="CE377" s="55"/>
      <c r="CF377" s="55"/>
      <c r="CG377" s="55"/>
      <c r="CH377" s="55"/>
    </row>
    <row r="378" spans="2:86" ht="21.75" customHeight="1" x14ac:dyDescent="0.15">
      <c r="B378" s="55"/>
      <c r="C378" s="55"/>
      <c r="D378" s="55"/>
      <c r="E378" s="55"/>
      <c r="F378" s="55"/>
      <c r="G378" s="55"/>
      <c r="H378" s="55"/>
      <c r="I378" s="55"/>
      <c r="J378" s="55"/>
      <c r="K378" s="55"/>
      <c r="L378" s="55"/>
      <c r="M378" s="55"/>
      <c r="N378" s="55"/>
      <c r="O378" s="55"/>
      <c r="P378" s="55"/>
      <c r="Q378" s="55"/>
      <c r="R378" s="55"/>
      <c r="S378" s="55"/>
      <c r="T378" s="55"/>
      <c r="U378" s="49"/>
      <c r="V378" s="49"/>
      <c r="W378" s="49"/>
      <c r="X378" s="49"/>
      <c r="Y378" s="49"/>
      <c r="Z378" s="49"/>
      <c r="AA378" s="49"/>
      <c r="AB378" s="49"/>
      <c r="AC378" s="49"/>
      <c r="AD378" s="49"/>
      <c r="AE378" s="49"/>
      <c r="AF378" s="49"/>
      <c r="AG378" s="55"/>
      <c r="AH378" s="55"/>
      <c r="AI378" s="55"/>
      <c r="AJ378" s="55"/>
      <c r="AK378" s="55"/>
      <c r="AL378" s="55"/>
      <c r="AM378" s="55"/>
      <c r="AN378" s="55"/>
      <c r="AO378" s="55"/>
      <c r="AP378" s="55"/>
      <c r="AQ378" s="55"/>
      <c r="AR378" s="55"/>
      <c r="AS378" s="55"/>
      <c r="AT378" s="54">
        <f t="shared" si="15"/>
        <v>0</v>
      </c>
      <c r="AU378" s="54"/>
      <c r="AV378" s="54"/>
      <c r="AW378" s="54"/>
      <c r="AX378" s="54"/>
      <c r="AY378" s="54">
        <f>MATCH(AT378,標準報酬等級表!$F$8:$F$57,1)</f>
        <v>1</v>
      </c>
      <c r="AZ378" s="54"/>
      <c r="BA378" s="54"/>
      <c r="BB378" s="54">
        <f>LOOKUP(AY378,標準報酬等級表!$A$8:$A$57,標準報酬等級表!$D$8:$D$57)</f>
        <v>58</v>
      </c>
      <c r="BC378" s="54"/>
      <c r="BD378" s="54"/>
      <c r="BE378" s="54">
        <f t="shared" si="16"/>
        <v>1</v>
      </c>
      <c r="BF378" s="54"/>
      <c r="BG378" s="54"/>
      <c r="BH378" s="54">
        <f>LOOKUP(BE378,標準報酬等級表!$B$11:$B$42,標準報酬等級表!$D$11:$D$42)</f>
        <v>88</v>
      </c>
      <c r="BI378" s="54"/>
      <c r="BJ378" s="54"/>
      <c r="BK378" s="54">
        <f t="shared" si="17"/>
        <v>1</v>
      </c>
      <c r="BL378" s="54"/>
      <c r="BM378" s="54"/>
      <c r="BN378" s="54"/>
      <c r="BO378" s="54">
        <f>LOOKUP(BK378,標準報酬等級表!$B$11:$B$42,標準報酬等級表!$D$11:$D$42)</f>
        <v>88</v>
      </c>
      <c r="BP378" s="54"/>
      <c r="BQ378" s="54"/>
      <c r="BR378" s="54"/>
      <c r="BS378" s="49"/>
      <c r="BT378" s="49"/>
      <c r="BU378" s="49"/>
      <c r="BV378" s="49"/>
      <c r="BW378" s="49"/>
      <c r="BX378" s="49"/>
      <c r="BY378" s="49"/>
      <c r="BZ378" s="49"/>
      <c r="CA378" s="49"/>
      <c r="CB378" s="49"/>
      <c r="CC378" s="55"/>
      <c r="CD378" s="55"/>
      <c r="CE378" s="55"/>
      <c r="CF378" s="55"/>
      <c r="CG378" s="55"/>
      <c r="CH378" s="55"/>
    </row>
    <row r="379" spans="2:86" ht="21.75" customHeight="1" x14ac:dyDescent="0.15">
      <c r="B379" s="55"/>
      <c r="C379" s="55"/>
      <c r="D379" s="55"/>
      <c r="E379" s="55"/>
      <c r="F379" s="55"/>
      <c r="G379" s="55"/>
      <c r="H379" s="55"/>
      <c r="I379" s="55"/>
      <c r="J379" s="55"/>
      <c r="K379" s="55"/>
      <c r="L379" s="55"/>
      <c r="M379" s="55"/>
      <c r="N379" s="55"/>
      <c r="O379" s="55"/>
      <c r="P379" s="55"/>
      <c r="Q379" s="55"/>
      <c r="R379" s="55"/>
      <c r="S379" s="55"/>
      <c r="T379" s="55"/>
      <c r="U379" s="49"/>
      <c r="V379" s="49"/>
      <c r="W379" s="49"/>
      <c r="X379" s="49"/>
      <c r="Y379" s="49"/>
      <c r="Z379" s="49"/>
      <c r="AA379" s="49"/>
      <c r="AB379" s="49"/>
      <c r="AC379" s="49"/>
      <c r="AD379" s="49"/>
      <c r="AE379" s="49"/>
      <c r="AF379" s="49"/>
      <c r="AG379" s="55"/>
      <c r="AH379" s="55"/>
      <c r="AI379" s="55"/>
      <c r="AJ379" s="55"/>
      <c r="AK379" s="55"/>
      <c r="AL379" s="55"/>
      <c r="AM379" s="55"/>
      <c r="AN379" s="55"/>
      <c r="AO379" s="55"/>
      <c r="AP379" s="55"/>
      <c r="AQ379" s="55"/>
      <c r="AR379" s="55"/>
      <c r="AS379" s="55"/>
      <c r="AT379" s="54">
        <f t="shared" si="15"/>
        <v>0</v>
      </c>
      <c r="AU379" s="54"/>
      <c r="AV379" s="54"/>
      <c r="AW379" s="54"/>
      <c r="AX379" s="54"/>
      <c r="AY379" s="54">
        <f>MATCH(AT379,標準報酬等級表!$F$8:$F$57,1)</f>
        <v>1</v>
      </c>
      <c r="AZ379" s="54"/>
      <c r="BA379" s="54"/>
      <c r="BB379" s="54">
        <f>LOOKUP(AY379,標準報酬等級表!$A$8:$A$57,標準報酬等級表!$D$8:$D$57)</f>
        <v>58</v>
      </c>
      <c r="BC379" s="54"/>
      <c r="BD379" s="54"/>
      <c r="BE379" s="54">
        <f t="shared" si="16"/>
        <v>1</v>
      </c>
      <c r="BF379" s="54"/>
      <c r="BG379" s="54"/>
      <c r="BH379" s="54">
        <f>LOOKUP(BE379,標準報酬等級表!$B$11:$B$42,標準報酬等級表!$D$11:$D$42)</f>
        <v>88</v>
      </c>
      <c r="BI379" s="54"/>
      <c r="BJ379" s="54"/>
      <c r="BK379" s="54">
        <f t="shared" si="17"/>
        <v>1</v>
      </c>
      <c r="BL379" s="54"/>
      <c r="BM379" s="54"/>
      <c r="BN379" s="54"/>
      <c r="BO379" s="54">
        <f>LOOKUP(BK379,標準報酬等級表!$B$11:$B$42,標準報酬等級表!$D$11:$D$42)</f>
        <v>88</v>
      </c>
      <c r="BP379" s="54"/>
      <c r="BQ379" s="54"/>
      <c r="BR379" s="54"/>
      <c r="BS379" s="49"/>
      <c r="BT379" s="49"/>
      <c r="BU379" s="49"/>
      <c r="BV379" s="49"/>
      <c r="BW379" s="49"/>
      <c r="BX379" s="49"/>
      <c r="BY379" s="49"/>
      <c r="BZ379" s="49"/>
      <c r="CA379" s="49"/>
      <c r="CB379" s="49"/>
      <c r="CC379" s="55"/>
      <c r="CD379" s="55"/>
      <c r="CE379" s="55"/>
      <c r="CF379" s="55"/>
      <c r="CG379" s="55"/>
      <c r="CH379" s="55"/>
    </row>
    <row r="380" spans="2:86" ht="21.75" customHeight="1" x14ac:dyDescent="0.15">
      <c r="B380" s="55"/>
      <c r="C380" s="55"/>
      <c r="D380" s="55"/>
      <c r="E380" s="55"/>
      <c r="F380" s="55"/>
      <c r="G380" s="55"/>
      <c r="H380" s="55"/>
      <c r="I380" s="55"/>
      <c r="J380" s="55"/>
      <c r="K380" s="55"/>
      <c r="L380" s="55"/>
      <c r="M380" s="55"/>
      <c r="N380" s="55"/>
      <c r="O380" s="55"/>
      <c r="P380" s="55"/>
      <c r="Q380" s="55"/>
      <c r="R380" s="55"/>
      <c r="S380" s="55"/>
      <c r="T380" s="55"/>
      <c r="U380" s="49"/>
      <c r="V380" s="49"/>
      <c r="W380" s="49"/>
      <c r="X380" s="49"/>
      <c r="Y380" s="49"/>
      <c r="Z380" s="49"/>
      <c r="AA380" s="49"/>
      <c r="AB380" s="49"/>
      <c r="AC380" s="49"/>
      <c r="AD380" s="49"/>
      <c r="AE380" s="49"/>
      <c r="AF380" s="49"/>
      <c r="AG380" s="55"/>
      <c r="AH380" s="55"/>
      <c r="AI380" s="55"/>
      <c r="AJ380" s="55"/>
      <c r="AK380" s="55"/>
      <c r="AL380" s="55"/>
      <c r="AM380" s="55"/>
      <c r="AN380" s="55"/>
      <c r="AO380" s="55"/>
      <c r="AP380" s="55"/>
      <c r="AQ380" s="55"/>
      <c r="AR380" s="55"/>
      <c r="AS380" s="55"/>
      <c r="AT380" s="54">
        <f t="shared" si="15"/>
        <v>0</v>
      </c>
      <c r="AU380" s="54"/>
      <c r="AV380" s="54"/>
      <c r="AW380" s="54"/>
      <c r="AX380" s="54"/>
      <c r="AY380" s="54">
        <f>MATCH(AT380,標準報酬等級表!$F$8:$F$57,1)</f>
        <v>1</v>
      </c>
      <c r="AZ380" s="54"/>
      <c r="BA380" s="54"/>
      <c r="BB380" s="54">
        <f>LOOKUP(AY380,標準報酬等級表!$A$8:$A$57,標準報酬等級表!$D$8:$D$57)</f>
        <v>58</v>
      </c>
      <c r="BC380" s="54"/>
      <c r="BD380" s="54"/>
      <c r="BE380" s="54">
        <f t="shared" si="16"/>
        <v>1</v>
      </c>
      <c r="BF380" s="54"/>
      <c r="BG380" s="54"/>
      <c r="BH380" s="54">
        <f>LOOKUP(BE380,標準報酬等級表!$B$11:$B$42,標準報酬等級表!$D$11:$D$42)</f>
        <v>88</v>
      </c>
      <c r="BI380" s="54"/>
      <c r="BJ380" s="54"/>
      <c r="BK380" s="54">
        <f t="shared" si="17"/>
        <v>1</v>
      </c>
      <c r="BL380" s="54"/>
      <c r="BM380" s="54"/>
      <c r="BN380" s="54"/>
      <c r="BO380" s="54">
        <f>LOOKUP(BK380,標準報酬等級表!$B$11:$B$42,標準報酬等級表!$D$11:$D$42)</f>
        <v>88</v>
      </c>
      <c r="BP380" s="54"/>
      <c r="BQ380" s="54"/>
      <c r="BR380" s="54"/>
      <c r="BS380" s="49"/>
      <c r="BT380" s="49"/>
      <c r="BU380" s="49"/>
      <c r="BV380" s="49"/>
      <c r="BW380" s="49"/>
      <c r="BX380" s="49"/>
      <c r="BY380" s="49"/>
      <c r="BZ380" s="49"/>
      <c r="CA380" s="49"/>
      <c r="CB380" s="49"/>
      <c r="CC380" s="55"/>
      <c r="CD380" s="55"/>
      <c r="CE380" s="55"/>
      <c r="CF380" s="55"/>
      <c r="CG380" s="55"/>
      <c r="CH380" s="55"/>
    </row>
    <row r="381" spans="2:86" ht="21.75" customHeight="1" x14ac:dyDescent="0.15">
      <c r="B381" s="55"/>
      <c r="C381" s="55"/>
      <c r="D381" s="55"/>
      <c r="E381" s="55"/>
      <c r="F381" s="55"/>
      <c r="G381" s="55"/>
      <c r="H381" s="55"/>
      <c r="I381" s="55"/>
      <c r="J381" s="55"/>
      <c r="K381" s="55"/>
      <c r="L381" s="55"/>
      <c r="M381" s="55"/>
      <c r="N381" s="55"/>
      <c r="O381" s="55"/>
      <c r="P381" s="55"/>
      <c r="Q381" s="55"/>
      <c r="R381" s="55"/>
      <c r="S381" s="55"/>
      <c r="T381" s="55"/>
      <c r="U381" s="49"/>
      <c r="V381" s="49"/>
      <c r="W381" s="49"/>
      <c r="X381" s="49"/>
      <c r="Y381" s="49"/>
      <c r="Z381" s="49"/>
      <c r="AA381" s="49"/>
      <c r="AB381" s="49"/>
      <c r="AC381" s="49"/>
      <c r="AD381" s="49"/>
      <c r="AE381" s="49"/>
      <c r="AF381" s="49"/>
      <c r="AG381" s="55"/>
      <c r="AH381" s="55"/>
      <c r="AI381" s="55"/>
      <c r="AJ381" s="55"/>
      <c r="AK381" s="55"/>
      <c r="AL381" s="55"/>
      <c r="AM381" s="55"/>
      <c r="AN381" s="55"/>
      <c r="AO381" s="55"/>
      <c r="AP381" s="55"/>
      <c r="AQ381" s="55"/>
      <c r="AR381" s="55"/>
      <c r="AS381" s="55"/>
      <c r="AT381" s="54">
        <f t="shared" si="15"/>
        <v>0</v>
      </c>
      <c r="AU381" s="54"/>
      <c r="AV381" s="54"/>
      <c r="AW381" s="54"/>
      <c r="AX381" s="54"/>
      <c r="AY381" s="54">
        <f>MATCH(AT381,標準報酬等級表!$F$8:$F$57,1)</f>
        <v>1</v>
      </c>
      <c r="AZ381" s="54"/>
      <c r="BA381" s="54"/>
      <c r="BB381" s="54">
        <f>LOOKUP(AY381,標準報酬等級表!$A$8:$A$57,標準報酬等級表!$D$8:$D$57)</f>
        <v>58</v>
      </c>
      <c r="BC381" s="54"/>
      <c r="BD381" s="54"/>
      <c r="BE381" s="54">
        <f t="shared" si="16"/>
        <v>1</v>
      </c>
      <c r="BF381" s="54"/>
      <c r="BG381" s="54"/>
      <c r="BH381" s="54">
        <f>LOOKUP(BE381,標準報酬等級表!$B$11:$B$42,標準報酬等級表!$D$11:$D$42)</f>
        <v>88</v>
      </c>
      <c r="BI381" s="54"/>
      <c r="BJ381" s="54"/>
      <c r="BK381" s="54">
        <f t="shared" si="17"/>
        <v>1</v>
      </c>
      <c r="BL381" s="54"/>
      <c r="BM381" s="54"/>
      <c r="BN381" s="54"/>
      <c r="BO381" s="54">
        <f>LOOKUP(BK381,標準報酬等級表!$B$11:$B$42,標準報酬等級表!$D$11:$D$42)</f>
        <v>88</v>
      </c>
      <c r="BP381" s="54"/>
      <c r="BQ381" s="54"/>
      <c r="BR381" s="54"/>
      <c r="BS381" s="49"/>
      <c r="BT381" s="49"/>
      <c r="BU381" s="49"/>
      <c r="BV381" s="49"/>
      <c r="BW381" s="49"/>
      <c r="BX381" s="49"/>
      <c r="BY381" s="49"/>
      <c r="BZ381" s="49"/>
      <c r="CA381" s="49"/>
      <c r="CB381" s="49"/>
      <c r="CC381" s="55"/>
      <c r="CD381" s="55"/>
      <c r="CE381" s="55"/>
      <c r="CF381" s="55"/>
      <c r="CG381" s="55"/>
      <c r="CH381" s="55"/>
    </row>
    <row r="382" spans="2:86" ht="21.75" customHeight="1" x14ac:dyDescent="0.15">
      <c r="B382" s="55"/>
      <c r="C382" s="55"/>
      <c r="D382" s="55"/>
      <c r="E382" s="55"/>
      <c r="F382" s="55"/>
      <c r="G382" s="55"/>
      <c r="H382" s="55"/>
      <c r="I382" s="55"/>
      <c r="J382" s="55"/>
      <c r="K382" s="55"/>
      <c r="L382" s="55"/>
      <c r="M382" s="55"/>
      <c r="N382" s="55"/>
      <c r="O382" s="55"/>
      <c r="P382" s="55"/>
      <c r="Q382" s="55"/>
      <c r="R382" s="55"/>
      <c r="S382" s="55"/>
      <c r="T382" s="55"/>
      <c r="U382" s="49"/>
      <c r="V382" s="49"/>
      <c r="W382" s="49"/>
      <c r="X382" s="49"/>
      <c r="Y382" s="49"/>
      <c r="Z382" s="49"/>
      <c r="AA382" s="49"/>
      <c r="AB382" s="49"/>
      <c r="AC382" s="49"/>
      <c r="AD382" s="49"/>
      <c r="AE382" s="49"/>
      <c r="AF382" s="49"/>
      <c r="AG382" s="55"/>
      <c r="AH382" s="55"/>
      <c r="AI382" s="55"/>
      <c r="AJ382" s="55"/>
      <c r="AK382" s="55"/>
      <c r="AL382" s="55"/>
      <c r="AM382" s="55"/>
      <c r="AN382" s="55"/>
      <c r="AO382" s="55"/>
      <c r="AP382" s="55"/>
      <c r="AQ382" s="55"/>
      <c r="AR382" s="55"/>
      <c r="AS382" s="55"/>
      <c r="AT382" s="54">
        <f t="shared" si="15"/>
        <v>0</v>
      </c>
      <c r="AU382" s="54"/>
      <c r="AV382" s="54"/>
      <c r="AW382" s="54"/>
      <c r="AX382" s="54"/>
      <c r="AY382" s="54">
        <f>MATCH(AT382,標準報酬等級表!$F$8:$F$57,1)</f>
        <v>1</v>
      </c>
      <c r="AZ382" s="54"/>
      <c r="BA382" s="54"/>
      <c r="BB382" s="54">
        <f>LOOKUP(AY382,標準報酬等級表!$A$8:$A$57,標準報酬等級表!$D$8:$D$57)</f>
        <v>58</v>
      </c>
      <c r="BC382" s="54"/>
      <c r="BD382" s="54"/>
      <c r="BE382" s="54">
        <f t="shared" si="16"/>
        <v>1</v>
      </c>
      <c r="BF382" s="54"/>
      <c r="BG382" s="54"/>
      <c r="BH382" s="54">
        <f>LOOKUP(BE382,標準報酬等級表!$B$11:$B$42,標準報酬等級表!$D$11:$D$42)</f>
        <v>88</v>
      </c>
      <c r="BI382" s="54"/>
      <c r="BJ382" s="54"/>
      <c r="BK382" s="54">
        <f t="shared" si="17"/>
        <v>1</v>
      </c>
      <c r="BL382" s="54"/>
      <c r="BM382" s="54"/>
      <c r="BN382" s="54"/>
      <c r="BO382" s="54">
        <f>LOOKUP(BK382,標準報酬等級表!$B$11:$B$42,標準報酬等級表!$D$11:$D$42)</f>
        <v>88</v>
      </c>
      <c r="BP382" s="54"/>
      <c r="BQ382" s="54"/>
      <c r="BR382" s="54"/>
      <c r="BS382" s="49"/>
      <c r="BT382" s="49"/>
      <c r="BU382" s="49"/>
      <c r="BV382" s="49"/>
      <c r="BW382" s="49"/>
      <c r="BX382" s="49"/>
      <c r="BY382" s="49"/>
      <c r="BZ382" s="49"/>
      <c r="CA382" s="49"/>
      <c r="CB382" s="49"/>
      <c r="CC382" s="55"/>
      <c r="CD382" s="55"/>
      <c r="CE382" s="55"/>
      <c r="CF382" s="55"/>
      <c r="CG382" s="55"/>
      <c r="CH382" s="55"/>
    </row>
    <row r="383" spans="2:86" ht="21.75" customHeight="1" x14ac:dyDescent="0.15">
      <c r="B383" s="55"/>
      <c r="C383" s="55"/>
      <c r="D383" s="55"/>
      <c r="E383" s="55"/>
      <c r="F383" s="55"/>
      <c r="G383" s="55"/>
      <c r="H383" s="55"/>
      <c r="I383" s="55"/>
      <c r="J383" s="55"/>
      <c r="K383" s="55"/>
      <c r="L383" s="55"/>
      <c r="M383" s="55"/>
      <c r="N383" s="55"/>
      <c r="O383" s="55"/>
      <c r="P383" s="55"/>
      <c r="Q383" s="55"/>
      <c r="R383" s="55"/>
      <c r="S383" s="55"/>
      <c r="T383" s="55"/>
      <c r="U383" s="49"/>
      <c r="V383" s="49"/>
      <c r="W383" s="49"/>
      <c r="X383" s="49"/>
      <c r="Y383" s="49"/>
      <c r="Z383" s="49"/>
      <c r="AA383" s="49"/>
      <c r="AB383" s="49"/>
      <c r="AC383" s="49"/>
      <c r="AD383" s="49"/>
      <c r="AE383" s="49"/>
      <c r="AF383" s="49"/>
      <c r="AG383" s="55"/>
      <c r="AH383" s="55"/>
      <c r="AI383" s="55"/>
      <c r="AJ383" s="55"/>
      <c r="AK383" s="55"/>
      <c r="AL383" s="55"/>
      <c r="AM383" s="55"/>
      <c r="AN383" s="55"/>
      <c r="AO383" s="55"/>
      <c r="AP383" s="55"/>
      <c r="AQ383" s="55"/>
      <c r="AR383" s="55"/>
      <c r="AS383" s="55"/>
      <c r="AT383" s="54">
        <f t="shared" si="15"/>
        <v>0</v>
      </c>
      <c r="AU383" s="54"/>
      <c r="AV383" s="54"/>
      <c r="AW383" s="54"/>
      <c r="AX383" s="54"/>
      <c r="AY383" s="54">
        <f>MATCH(AT383,標準報酬等級表!$F$8:$F$57,1)</f>
        <v>1</v>
      </c>
      <c r="AZ383" s="54"/>
      <c r="BA383" s="54"/>
      <c r="BB383" s="54">
        <f>LOOKUP(AY383,標準報酬等級表!$A$8:$A$57,標準報酬等級表!$D$8:$D$57)</f>
        <v>58</v>
      </c>
      <c r="BC383" s="54"/>
      <c r="BD383" s="54"/>
      <c r="BE383" s="54">
        <f t="shared" si="16"/>
        <v>1</v>
      </c>
      <c r="BF383" s="54"/>
      <c r="BG383" s="54"/>
      <c r="BH383" s="54">
        <f>LOOKUP(BE383,標準報酬等級表!$B$11:$B$42,標準報酬等級表!$D$11:$D$42)</f>
        <v>88</v>
      </c>
      <c r="BI383" s="54"/>
      <c r="BJ383" s="54"/>
      <c r="BK383" s="54">
        <f t="shared" si="17"/>
        <v>1</v>
      </c>
      <c r="BL383" s="54"/>
      <c r="BM383" s="54"/>
      <c r="BN383" s="54"/>
      <c r="BO383" s="54">
        <f>LOOKUP(BK383,標準報酬等級表!$B$11:$B$42,標準報酬等級表!$D$11:$D$42)</f>
        <v>88</v>
      </c>
      <c r="BP383" s="54"/>
      <c r="BQ383" s="54"/>
      <c r="BR383" s="54"/>
      <c r="BS383" s="49"/>
      <c r="BT383" s="49"/>
      <c r="BU383" s="49"/>
      <c r="BV383" s="49"/>
      <c r="BW383" s="49"/>
      <c r="BX383" s="49"/>
      <c r="BY383" s="49"/>
      <c r="BZ383" s="49"/>
      <c r="CA383" s="49"/>
      <c r="CB383" s="49"/>
      <c r="CC383" s="55"/>
      <c r="CD383" s="55"/>
      <c r="CE383" s="55"/>
      <c r="CF383" s="55"/>
      <c r="CG383" s="55"/>
      <c r="CH383" s="55"/>
    </row>
    <row r="384" spans="2:86" ht="21.75" customHeight="1" x14ac:dyDescent="0.15">
      <c r="B384" s="55"/>
      <c r="C384" s="55"/>
      <c r="D384" s="55"/>
      <c r="E384" s="55"/>
      <c r="F384" s="55"/>
      <c r="G384" s="55"/>
      <c r="H384" s="55"/>
      <c r="I384" s="55"/>
      <c r="J384" s="55"/>
      <c r="K384" s="55"/>
      <c r="L384" s="55"/>
      <c r="M384" s="55"/>
      <c r="N384" s="55"/>
      <c r="O384" s="55"/>
      <c r="P384" s="55"/>
      <c r="Q384" s="55"/>
      <c r="R384" s="55"/>
      <c r="S384" s="55"/>
      <c r="T384" s="55"/>
      <c r="U384" s="49"/>
      <c r="V384" s="49"/>
      <c r="W384" s="49"/>
      <c r="X384" s="49"/>
      <c r="Y384" s="49"/>
      <c r="Z384" s="49"/>
      <c r="AA384" s="49"/>
      <c r="AB384" s="49"/>
      <c r="AC384" s="49"/>
      <c r="AD384" s="49"/>
      <c r="AE384" s="49"/>
      <c r="AF384" s="49"/>
      <c r="AG384" s="55"/>
      <c r="AH384" s="55"/>
      <c r="AI384" s="55"/>
      <c r="AJ384" s="55"/>
      <c r="AK384" s="55"/>
      <c r="AL384" s="55"/>
      <c r="AM384" s="55"/>
      <c r="AN384" s="55"/>
      <c r="AO384" s="55"/>
      <c r="AP384" s="55"/>
      <c r="AQ384" s="55"/>
      <c r="AR384" s="55"/>
      <c r="AS384" s="55"/>
      <c r="AT384" s="54">
        <f t="shared" si="15"/>
        <v>0</v>
      </c>
      <c r="AU384" s="54"/>
      <c r="AV384" s="54"/>
      <c r="AW384" s="54"/>
      <c r="AX384" s="54"/>
      <c r="AY384" s="54">
        <f>MATCH(AT384,標準報酬等級表!$F$8:$F$57,1)</f>
        <v>1</v>
      </c>
      <c r="AZ384" s="54"/>
      <c r="BA384" s="54"/>
      <c r="BB384" s="54">
        <f>LOOKUP(AY384,標準報酬等級表!$A$8:$A$57,標準報酬等級表!$D$8:$D$57)</f>
        <v>58</v>
      </c>
      <c r="BC384" s="54"/>
      <c r="BD384" s="54"/>
      <c r="BE384" s="54">
        <f t="shared" si="16"/>
        <v>1</v>
      </c>
      <c r="BF384" s="54"/>
      <c r="BG384" s="54"/>
      <c r="BH384" s="54">
        <f>LOOKUP(BE384,標準報酬等級表!$B$11:$B$42,標準報酬等級表!$D$11:$D$42)</f>
        <v>88</v>
      </c>
      <c r="BI384" s="54"/>
      <c r="BJ384" s="54"/>
      <c r="BK384" s="54">
        <f t="shared" si="17"/>
        <v>1</v>
      </c>
      <c r="BL384" s="54"/>
      <c r="BM384" s="54"/>
      <c r="BN384" s="54"/>
      <c r="BO384" s="54">
        <f>LOOKUP(BK384,標準報酬等級表!$B$11:$B$42,標準報酬等級表!$D$11:$D$42)</f>
        <v>88</v>
      </c>
      <c r="BP384" s="54"/>
      <c r="BQ384" s="54"/>
      <c r="BR384" s="54"/>
      <c r="BS384" s="49"/>
      <c r="BT384" s="49"/>
      <c r="BU384" s="49"/>
      <c r="BV384" s="49"/>
      <c r="BW384" s="49"/>
      <c r="BX384" s="49"/>
      <c r="BY384" s="49"/>
      <c r="BZ384" s="49"/>
      <c r="CA384" s="49"/>
      <c r="CB384" s="49"/>
      <c r="CC384" s="55"/>
      <c r="CD384" s="55"/>
      <c r="CE384" s="55"/>
      <c r="CF384" s="55"/>
      <c r="CG384" s="55"/>
      <c r="CH384" s="55"/>
    </row>
    <row r="385" spans="2:86" ht="21.75" customHeight="1" x14ac:dyDescent="0.15">
      <c r="B385" s="55"/>
      <c r="C385" s="55"/>
      <c r="D385" s="55"/>
      <c r="E385" s="55"/>
      <c r="F385" s="55"/>
      <c r="G385" s="55"/>
      <c r="H385" s="55"/>
      <c r="I385" s="55"/>
      <c r="J385" s="55"/>
      <c r="K385" s="55"/>
      <c r="L385" s="55"/>
      <c r="M385" s="55"/>
      <c r="N385" s="55"/>
      <c r="O385" s="55"/>
      <c r="P385" s="55"/>
      <c r="Q385" s="55"/>
      <c r="R385" s="55"/>
      <c r="S385" s="55"/>
      <c r="T385" s="55"/>
      <c r="U385" s="49"/>
      <c r="V385" s="49"/>
      <c r="W385" s="49"/>
      <c r="X385" s="49"/>
      <c r="Y385" s="49"/>
      <c r="Z385" s="49"/>
      <c r="AA385" s="49"/>
      <c r="AB385" s="49"/>
      <c r="AC385" s="49"/>
      <c r="AD385" s="49"/>
      <c r="AE385" s="49"/>
      <c r="AF385" s="49"/>
      <c r="AG385" s="55"/>
      <c r="AH385" s="55"/>
      <c r="AI385" s="55"/>
      <c r="AJ385" s="55"/>
      <c r="AK385" s="55"/>
      <c r="AL385" s="55"/>
      <c r="AM385" s="55"/>
      <c r="AN385" s="55"/>
      <c r="AO385" s="55"/>
      <c r="AP385" s="55"/>
      <c r="AQ385" s="55"/>
      <c r="AR385" s="55"/>
      <c r="AS385" s="55"/>
      <c r="AT385" s="54">
        <f t="shared" si="15"/>
        <v>0</v>
      </c>
      <c r="AU385" s="54"/>
      <c r="AV385" s="54"/>
      <c r="AW385" s="54"/>
      <c r="AX385" s="54"/>
      <c r="AY385" s="54">
        <f>MATCH(AT385,標準報酬等級表!$F$8:$F$57,1)</f>
        <v>1</v>
      </c>
      <c r="AZ385" s="54"/>
      <c r="BA385" s="54"/>
      <c r="BB385" s="54">
        <f>LOOKUP(AY385,標準報酬等級表!$A$8:$A$57,標準報酬等級表!$D$8:$D$57)</f>
        <v>58</v>
      </c>
      <c r="BC385" s="54"/>
      <c r="BD385" s="54"/>
      <c r="BE385" s="54">
        <f t="shared" si="16"/>
        <v>1</v>
      </c>
      <c r="BF385" s="54"/>
      <c r="BG385" s="54"/>
      <c r="BH385" s="54">
        <f>LOOKUP(BE385,標準報酬等級表!$B$11:$B$42,標準報酬等級表!$D$11:$D$42)</f>
        <v>88</v>
      </c>
      <c r="BI385" s="54"/>
      <c r="BJ385" s="54"/>
      <c r="BK385" s="54">
        <f t="shared" si="17"/>
        <v>1</v>
      </c>
      <c r="BL385" s="54"/>
      <c r="BM385" s="54"/>
      <c r="BN385" s="54"/>
      <c r="BO385" s="54">
        <f>LOOKUP(BK385,標準報酬等級表!$B$11:$B$42,標準報酬等級表!$D$11:$D$42)</f>
        <v>88</v>
      </c>
      <c r="BP385" s="54"/>
      <c r="BQ385" s="54"/>
      <c r="BR385" s="54"/>
      <c r="BS385" s="49"/>
      <c r="BT385" s="49"/>
      <c r="BU385" s="49"/>
      <c r="BV385" s="49"/>
      <c r="BW385" s="49"/>
      <c r="BX385" s="49"/>
      <c r="BY385" s="49"/>
      <c r="BZ385" s="49"/>
      <c r="CA385" s="49"/>
      <c r="CB385" s="49"/>
      <c r="CC385" s="55"/>
      <c r="CD385" s="55"/>
      <c r="CE385" s="55"/>
      <c r="CF385" s="55"/>
      <c r="CG385" s="55"/>
      <c r="CH385" s="55"/>
    </row>
    <row r="386" spans="2:86" ht="21.75" customHeight="1" x14ac:dyDescent="0.15">
      <c r="B386" s="55"/>
      <c r="C386" s="55"/>
      <c r="D386" s="55"/>
      <c r="E386" s="55"/>
      <c r="F386" s="55"/>
      <c r="G386" s="55"/>
      <c r="H386" s="55"/>
      <c r="I386" s="55"/>
      <c r="J386" s="55"/>
      <c r="K386" s="55"/>
      <c r="L386" s="55"/>
      <c r="M386" s="55"/>
      <c r="N386" s="55"/>
      <c r="O386" s="55"/>
      <c r="P386" s="55"/>
      <c r="Q386" s="55"/>
      <c r="R386" s="55"/>
      <c r="S386" s="55"/>
      <c r="T386" s="55"/>
      <c r="U386" s="49"/>
      <c r="V386" s="49"/>
      <c r="W386" s="49"/>
      <c r="X386" s="49"/>
      <c r="Y386" s="49"/>
      <c r="Z386" s="49"/>
      <c r="AA386" s="49"/>
      <c r="AB386" s="49"/>
      <c r="AC386" s="49"/>
      <c r="AD386" s="49"/>
      <c r="AE386" s="49"/>
      <c r="AF386" s="49"/>
      <c r="AG386" s="55"/>
      <c r="AH386" s="55"/>
      <c r="AI386" s="55"/>
      <c r="AJ386" s="55"/>
      <c r="AK386" s="55"/>
      <c r="AL386" s="55"/>
      <c r="AM386" s="55"/>
      <c r="AN386" s="55"/>
      <c r="AO386" s="55"/>
      <c r="AP386" s="55"/>
      <c r="AQ386" s="55"/>
      <c r="AR386" s="55"/>
      <c r="AS386" s="55"/>
      <c r="AT386" s="54">
        <f t="shared" si="15"/>
        <v>0</v>
      </c>
      <c r="AU386" s="54"/>
      <c r="AV386" s="54"/>
      <c r="AW386" s="54"/>
      <c r="AX386" s="54"/>
      <c r="AY386" s="54">
        <f>MATCH(AT386,標準報酬等級表!$F$8:$F$57,1)</f>
        <v>1</v>
      </c>
      <c r="AZ386" s="54"/>
      <c r="BA386" s="54"/>
      <c r="BB386" s="54">
        <f>LOOKUP(AY386,標準報酬等級表!$A$8:$A$57,標準報酬等級表!$D$8:$D$57)</f>
        <v>58</v>
      </c>
      <c r="BC386" s="54"/>
      <c r="BD386" s="54"/>
      <c r="BE386" s="54">
        <f t="shared" si="16"/>
        <v>1</v>
      </c>
      <c r="BF386" s="54"/>
      <c r="BG386" s="54"/>
      <c r="BH386" s="54">
        <f>LOOKUP(BE386,標準報酬等級表!$B$11:$B$42,標準報酬等級表!$D$11:$D$42)</f>
        <v>88</v>
      </c>
      <c r="BI386" s="54"/>
      <c r="BJ386" s="54"/>
      <c r="BK386" s="54">
        <f t="shared" si="17"/>
        <v>1</v>
      </c>
      <c r="BL386" s="54"/>
      <c r="BM386" s="54"/>
      <c r="BN386" s="54"/>
      <c r="BO386" s="54">
        <f>LOOKUP(BK386,標準報酬等級表!$B$11:$B$42,標準報酬等級表!$D$11:$D$42)</f>
        <v>88</v>
      </c>
      <c r="BP386" s="54"/>
      <c r="BQ386" s="54"/>
      <c r="BR386" s="54"/>
      <c r="BS386" s="49"/>
      <c r="BT386" s="49"/>
      <c r="BU386" s="49"/>
      <c r="BV386" s="49"/>
      <c r="BW386" s="49"/>
      <c r="BX386" s="49"/>
      <c r="BY386" s="49"/>
      <c r="BZ386" s="49"/>
      <c r="CA386" s="49"/>
      <c r="CB386" s="49"/>
      <c r="CC386" s="55"/>
      <c r="CD386" s="55"/>
      <c r="CE386" s="55"/>
      <c r="CF386" s="55"/>
      <c r="CG386" s="55"/>
      <c r="CH386" s="55"/>
    </row>
    <row r="387" spans="2:86" ht="21.75" customHeight="1" x14ac:dyDescent="0.15">
      <c r="B387" s="55"/>
      <c r="C387" s="55"/>
      <c r="D387" s="55"/>
      <c r="E387" s="55"/>
      <c r="F387" s="55"/>
      <c r="G387" s="55"/>
      <c r="H387" s="55"/>
      <c r="I387" s="55"/>
      <c r="J387" s="55"/>
      <c r="K387" s="55"/>
      <c r="L387" s="55"/>
      <c r="M387" s="55"/>
      <c r="N387" s="55"/>
      <c r="O387" s="55"/>
      <c r="P387" s="55"/>
      <c r="Q387" s="55"/>
      <c r="R387" s="55"/>
      <c r="S387" s="55"/>
      <c r="T387" s="55"/>
      <c r="U387" s="49"/>
      <c r="V387" s="49"/>
      <c r="W387" s="49"/>
      <c r="X387" s="49"/>
      <c r="Y387" s="49"/>
      <c r="Z387" s="49"/>
      <c r="AA387" s="49"/>
      <c r="AB387" s="49"/>
      <c r="AC387" s="49"/>
      <c r="AD387" s="49"/>
      <c r="AE387" s="49"/>
      <c r="AF387" s="49"/>
      <c r="AG387" s="55"/>
      <c r="AH387" s="55"/>
      <c r="AI387" s="55"/>
      <c r="AJ387" s="55"/>
      <c r="AK387" s="55"/>
      <c r="AL387" s="55"/>
      <c r="AM387" s="55"/>
      <c r="AN387" s="55"/>
      <c r="AO387" s="55"/>
      <c r="AP387" s="55"/>
      <c r="AQ387" s="55"/>
      <c r="AR387" s="55"/>
      <c r="AS387" s="55"/>
      <c r="AT387" s="54">
        <f t="shared" si="15"/>
        <v>0</v>
      </c>
      <c r="AU387" s="54"/>
      <c r="AV387" s="54"/>
      <c r="AW387" s="54"/>
      <c r="AX387" s="54"/>
      <c r="AY387" s="54">
        <f>MATCH(AT387,標準報酬等級表!$F$8:$F$57,1)</f>
        <v>1</v>
      </c>
      <c r="AZ387" s="54"/>
      <c r="BA387" s="54"/>
      <c r="BB387" s="54">
        <f>LOOKUP(AY387,標準報酬等級表!$A$8:$A$57,標準報酬等級表!$D$8:$D$57)</f>
        <v>58</v>
      </c>
      <c r="BC387" s="54"/>
      <c r="BD387" s="54"/>
      <c r="BE387" s="54">
        <f t="shared" si="16"/>
        <v>1</v>
      </c>
      <c r="BF387" s="54"/>
      <c r="BG387" s="54"/>
      <c r="BH387" s="54">
        <f>LOOKUP(BE387,標準報酬等級表!$B$11:$B$42,標準報酬等級表!$D$11:$D$42)</f>
        <v>88</v>
      </c>
      <c r="BI387" s="54"/>
      <c r="BJ387" s="54"/>
      <c r="BK387" s="54">
        <f t="shared" si="17"/>
        <v>1</v>
      </c>
      <c r="BL387" s="54"/>
      <c r="BM387" s="54"/>
      <c r="BN387" s="54"/>
      <c r="BO387" s="54">
        <f>LOOKUP(BK387,標準報酬等級表!$B$11:$B$42,標準報酬等級表!$D$11:$D$42)</f>
        <v>88</v>
      </c>
      <c r="BP387" s="54"/>
      <c r="BQ387" s="54"/>
      <c r="BR387" s="54"/>
      <c r="BS387" s="49"/>
      <c r="BT387" s="49"/>
      <c r="BU387" s="49"/>
      <c r="BV387" s="49"/>
      <c r="BW387" s="49"/>
      <c r="BX387" s="49"/>
      <c r="BY387" s="49"/>
      <c r="BZ387" s="49"/>
      <c r="CA387" s="49"/>
      <c r="CB387" s="49"/>
      <c r="CC387" s="55"/>
      <c r="CD387" s="55"/>
      <c r="CE387" s="55"/>
      <c r="CF387" s="55"/>
      <c r="CG387" s="55"/>
      <c r="CH387" s="55"/>
    </row>
    <row r="388" spans="2:86" ht="21.75" customHeight="1" x14ac:dyDescent="0.15">
      <c r="B388" s="55"/>
      <c r="C388" s="55"/>
      <c r="D388" s="55"/>
      <c r="E388" s="55"/>
      <c r="F388" s="55"/>
      <c r="G388" s="55"/>
      <c r="H388" s="55"/>
      <c r="I388" s="55"/>
      <c r="J388" s="55"/>
      <c r="K388" s="55"/>
      <c r="L388" s="55"/>
      <c r="M388" s="55"/>
      <c r="N388" s="55"/>
      <c r="O388" s="55"/>
      <c r="P388" s="55"/>
      <c r="Q388" s="55"/>
      <c r="R388" s="55"/>
      <c r="S388" s="55"/>
      <c r="T388" s="55"/>
      <c r="U388" s="49"/>
      <c r="V388" s="49"/>
      <c r="W388" s="49"/>
      <c r="X388" s="49"/>
      <c r="Y388" s="49"/>
      <c r="Z388" s="49"/>
      <c r="AA388" s="49"/>
      <c r="AB388" s="49"/>
      <c r="AC388" s="49"/>
      <c r="AD388" s="49"/>
      <c r="AE388" s="49"/>
      <c r="AF388" s="49"/>
      <c r="AG388" s="55"/>
      <c r="AH388" s="55"/>
      <c r="AI388" s="55"/>
      <c r="AJ388" s="55"/>
      <c r="AK388" s="55"/>
      <c r="AL388" s="55"/>
      <c r="AM388" s="55"/>
      <c r="AN388" s="55"/>
      <c r="AO388" s="55"/>
      <c r="AP388" s="55"/>
      <c r="AQ388" s="55"/>
      <c r="AR388" s="55"/>
      <c r="AS388" s="55"/>
      <c r="AT388" s="54">
        <f t="shared" si="15"/>
        <v>0</v>
      </c>
      <c r="AU388" s="54"/>
      <c r="AV388" s="54"/>
      <c r="AW388" s="54"/>
      <c r="AX388" s="54"/>
      <c r="AY388" s="54">
        <f>MATCH(AT388,標準報酬等級表!$F$8:$F$57,1)</f>
        <v>1</v>
      </c>
      <c r="AZ388" s="54"/>
      <c r="BA388" s="54"/>
      <c r="BB388" s="54">
        <f>LOOKUP(AY388,標準報酬等級表!$A$8:$A$57,標準報酬等級表!$D$8:$D$57)</f>
        <v>58</v>
      </c>
      <c r="BC388" s="54"/>
      <c r="BD388" s="54"/>
      <c r="BE388" s="54">
        <f t="shared" si="16"/>
        <v>1</v>
      </c>
      <c r="BF388" s="54"/>
      <c r="BG388" s="54"/>
      <c r="BH388" s="54">
        <f>LOOKUP(BE388,標準報酬等級表!$B$11:$B$42,標準報酬等級表!$D$11:$D$42)</f>
        <v>88</v>
      </c>
      <c r="BI388" s="54"/>
      <c r="BJ388" s="54"/>
      <c r="BK388" s="54">
        <f t="shared" si="17"/>
        <v>1</v>
      </c>
      <c r="BL388" s="54"/>
      <c r="BM388" s="54"/>
      <c r="BN388" s="54"/>
      <c r="BO388" s="54">
        <f>LOOKUP(BK388,標準報酬等級表!$B$11:$B$42,標準報酬等級表!$D$11:$D$42)</f>
        <v>88</v>
      </c>
      <c r="BP388" s="54"/>
      <c r="BQ388" s="54"/>
      <c r="BR388" s="54"/>
      <c r="BS388" s="49"/>
      <c r="BT388" s="49"/>
      <c r="BU388" s="49"/>
      <c r="BV388" s="49"/>
      <c r="BW388" s="49"/>
      <c r="BX388" s="49"/>
      <c r="BY388" s="49"/>
      <c r="BZ388" s="49"/>
      <c r="CA388" s="49"/>
      <c r="CB388" s="49"/>
      <c r="CC388" s="55"/>
      <c r="CD388" s="55"/>
      <c r="CE388" s="55"/>
      <c r="CF388" s="55"/>
      <c r="CG388" s="55"/>
      <c r="CH388" s="55"/>
    </row>
    <row r="389" spans="2:86" ht="21.75" customHeight="1" x14ac:dyDescent="0.15">
      <c r="B389" s="55"/>
      <c r="C389" s="55"/>
      <c r="D389" s="55"/>
      <c r="E389" s="55"/>
      <c r="F389" s="55"/>
      <c r="G389" s="55"/>
      <c r="H389" s="55"/>
      <c r="I389" s="55"/>
      <c r="J389" s="55"/>
      <c r="K389" s="55"/>
      <c r="L389" s="55"/>
      <c r="M389" s="55"/>
      <c r="N389" s="55"/>
      <c r="O389" s="55"/>
      <c r="P389" s="55"/>
      <c r="Q389" s="55"/>
      <c r="R389" s="55"/>
      <c r="S389" s="55"/>
      <c r="T389" s="55"/>
      <c r="U389" s="49"/>
      <c r="V389" s="49"/>
      <c r="W389" s="49"/>
      <c r="X389" s="49"/>
      <c r="Y389" s="49"/>
      <c r="Z389" s="49"/>
      <c r="AA389" s="49"/>
      <c r="AB389" s="49"/>
      <c r="AC389" s="49"/>
      <c r="AD389" s="49"/>
      <c r="AE389" s="49"/>
      <c r="AF389" s="49"/>
      <c r="AG389" s="55"/>
      <c r="AH389" s="55"/>
      <c r="AI389" s="55"/>
      <c r="AJ389" s="55"/>
      <c r="AK389" s="55"/>
      <c r="AL389" s="55"/>
      <c r="AM389" s="55"/>
      <c r="AN389" s="55"/>
      <c r="AO389" s="55"/>
      <c r="AP389" s="55"/>
      <c r="AQ389" s="55"/>
      <c r="AR389" s="55"/>
      <c r="AS389" s="55"/>
      <c r="AT389" s="54">
        <f t="shared" si="15"/>
        <v>0</v>
      </c>
      <c r="AU389" s="54"/>
      <c r="AV389" s="54"/>
      <c r="AW389" s="54"/>
      <c r="AX389" s="54"/>
      <c r="AY389" s="54">
        <f>MATCH(AT389,標準報酬等級表!$F$8:$F$57,1)</f>
        <v>1</v>
      </c>
      <c r="AZ389" s="54"/>
      <c r="BA389" s="54"/>
      <c r="BB389" s="54">
        <f>LOOKUP(AY389,標準報酬等級表!$A$8:$A$57,標準報酬等級表!$D$8:$D$57)</f>
        <v>58</v>
      </c>
      <c r="BC389" s="54"/>
      <c r="BD389" s="54"/>
      <c r="BE389" s="54">
        <f t="shared" si="16"/>
        <v>1</v>
      </c>
      <c r="BF389" s="54"/>
      <c r="BG389" s="54"/>
      <c r="BH389" s="54">
        <f>LOOKUP(BE389,標準報酬等級表!$B$11:$B$42,標準報酬等級表!$D$11:$D$42)</f>
        <v>88</v>
      </c>
      <c r="BI389" s="54"/>
      <c r="BJ389" s="54"/>
      <c r="BK389" s="54">
        <f t="shared" si="17"/>
        <v>1</v>
      </c>
      <c r="BL389" s="54"/>
      <c r="BM389" s="54"/>
      <c r="BN389" s="54"/>
      <c r="BO389" s="54">
        <f>LOOKUP(BK389,標準報酬等級表!$B$11:$B$42,標準報酬等級表!$D$11:$D$42)</f>
        <v>88</v>
      </c>
      <c r="BP389" s="54"/>
      <c r="BQ389" s="54"/>
      <c r="BR389" s="54"/>
      <c r="BS389" s="49"/>
      <c r="BT389" s="49"/>
      <c r="BU389" s="49"/>
      <c r="BV389" s="49"/>
      <c r="BW389" s="49"/>
      <c r="BX389" s="49"/>
      <c r="BY389" s="49"/>
      <c r="BZ389" s="49"/>
      <c r="CA389" s="49"/>
      <c r="CB389" s="49"/>
      <c r="CC389" s="55"/>
      <c r="CD389" s="55"/>
      <c r="CE389" s="55"/>
      <c r="CF389" s="55"/>
      <c r="CG389" s="55"/>
      <c r="CH389" s="55"/>
    </row>
    <row r="390" spans="2:86" ht="21.75" customHeight="1" x14ac:dyDescent="0.15">
      <c r="B390" s="55"/>
      <c r="C390" s="55"/>
      <c r="D390" s="55"/>
      <c r="E390" s="55"/>
      <c r="F390" s="55"/>
      <c r="G390" s="55"/>
      <c r="H390" s="55"/>
      <c r="I390" s="55"/>
      <c r="J390" s="55"/>
      <c r="K390" s="55"/>
      <c r="L390" s="55"/>
      <c r="M390" s="55"/>
      <c r="N390" s="55"/>
      <c r="O390" s="55"/>
      <c r="P390" s="55"/>
      <c r="Q390" s="55"/>
      <c r="R390" s="55"/>
      <c r="S390" s="55"/>
      <c r="T390" s="55"/>
      <c r="U390" s="49"/>
      <c r="V390" s="49"/>
      <c r="W390" s="49"/>
      <c r="X390" s="49"/>
      <c r="Y390" s="49"/>
      <c r="Z390" s="49"/>
      <c r="AA390" s="49"/>
      <c r="AB390" s="49"/>
      <c r="AC390" s="49"/>
      <c r="AD390" s="49"/>
      <c r="AE390" s="49"/>
      <c r="AF390" s="49"/>
      <c r="AG390" s="55"/>
      <c r="AH390" s="55"/>
      <c r="AI390" s="55"/>
      <c r="AJ390" s="55"/>
      <c r="AK390" s="55"/>
      <c r="AL390" s="55"/>
      <c r="AM390" s="55"/>
      <c r="AN390" s="55"/>
      <c r="AO390" s="55"/>
      <c r="AP390" s="55"/>
      <c r="AQ390" s="55"/>
      <c r="AR390" s="55"/>
      <c r="AS390" s="55"/>
      <c r="AT390" s="54">
        <f t="shared" si="15"/>
        <v>0</v>
      </c>
      <c r="AU390" s="54"/>
      <c r="AV390" s="54"/>
      <c r="AW390" s="54"/>
      <c r="AX390" s="54"/>
      <c r="AY390" s="54">
        <f>MATCH(AT390,標準報酬等級表!$F$8:$F$57,1)</f>
        <v>1</v>
      </c>
      <c r="AZ390" s="54"/>
      <c r="BA390" s="54"/>
      <c r="BB390" s="54">
        <f>LOOKUP(AY390,標準報酬等級表!$A$8:$A$57,標準報酬等級表!$D$8:$D$57)</f>
        <v>58</v>
      </c>
      <c r="BC390" s="54"/>
      <c r="BD390" s="54"/>
      <c r="BE390" s="54">
        <f t="shared" si="16"/>
        <v>1</v>
      </c>
      <c r="BF390" s="54"/>
      <c r="BG390" s="54"/>
      <c r="BH390" s="54">
        <f>LOOKUP(BE390,標準報酬等級表!$B$11:$B$42,標準報酬等級表!$D$11:$D$42)</f>
        <v>88</v>
      </c>
      <c r="BI390" s="54"/>
      <c r="BJ390" s="54"/>
      <c r="BK390" s="54">
        <f t="shared" si="17"/>
        <v>1</v>
      </c>
      <c r="BL390" s="54"/>
      <c r="BM390" s="54"/>
      <c r="BN390" s="54"/>
      <c r="BO390" s="54">
        <f>LOOKUP(BK390,標準報酬等級表!$B$11:$B$42,標準報酬等級表!$D$11:$D$42)</f>
        <v>88</v>
      </c>
      <c r="BP390" s="54"/>
      <c r="BQ390" s="54"/>
      <c r="BR390" s="54"/>
      <c r="BS390" s="49"/>
      <c r="BT390" s="49"/>
      <c r="BU390" s="49"/>
      <c r="BV390" s="49"/>
      <c r="BW390" s="49"/>
      <c r="BX390" s="49"/>
      <c r="BY390" s="49"/>
      <c r="BZ390" s="49"/>
      <c r="CA390" s="49"/>
      <c r="CB390" s="49"/>
      <c r="CC390" s="55"/>
      <c r="CD390" s="55"/>
      <c r="CE390" s="55"/>
      <c r="CF390" s="55"/>
      <c r="CG390" s="55"/>
      <c r="CH390" s="55"/>
    </row>
    <row r="391" spans="2:86" ht="21.75" customHeight="1" x14ac:dyDescent="0.15">
      <c r="B391" s="55"/>
      <c r="C391" s="55"/>
      <c r="D391" s="55"/>
      <c r="E391" s="55"/>
      <c r="F391" s="55"/>
      <c r="G391" s="55"/>
      <c r="H391" s="55"/>
      <c r="I391" s="55"/>
      <c r="J391" s="55"/>
      <c r="K391" s="55"/>
      <c r="L391" s="55"/>
      <c r="M391" s="55"/>
      <c r="N391" s="55"/>
      <c r="O391" s="55"/>
      <c r="P391" s="55"/>
      <c r="Q391" s="55"/>
      <c r="R391" s="55"/>
      <c r="S391" s="55"/>
      <c r="T391" s="55"/>
      <c r="U391" s="49"/>
      <c r="V391" s="49"/>
      <c r="W391" s="49"/>
      <c r="X391" s="49"/>
      <c r="Y391" s="49"/>
      <c r="Z391" s="49"/>
      <c r="AA391" s="49"/>
      <c r="AB391" s="49"/>
      <c r="AC391" s="49"/>
      <c r="AD391" s="49"/>
      <c r="AE391" s="49"/>
      <c r="AF391" s="49"/>
      <c r="AG391" s="55"/>
      <c r="AH391" s="55"/>
      <c r="AI391" s="55"/>
      <c r="AJ391" s="55"/>
      <c r="AK391" s="55"/>
      <c r="AL391" s="55"/>
      <c r="AM391" s="55"/>
      <c r="AN391" s="55"/>
      <c r="AO391" s="55"/>
      <c r="AP391" s="55"/>
      <c r="AQ391" s="55"/>
      <c r="AR391" s="55"/>
      <c r="AS391" s="55"/>
      <c r="AT391" s="54">
        <f t="shared" si="15"/>
        <v>0</v>
      </c>
      <c r="AU391" s="54"/>
      <c r="AV391" s="54"/>
      <c r="AW391" s="54"/>
      <c r="AX391" s="54"/>
      <c r="AY391" s="54">
        <f>MATCH(AT391,標準報酬等級表!$F$8:$F$57,1)</f>
        <v>1</v>
      </c>
      <c r="AZ391" s="54"/>
      <c r="BA391" s="54"/>
      <c r="BB391" s="54">
        <f>LOOKUP(AY391,標準報酬等級表!$A$8:$A$57,標準報酬等級表!$D$8:$D$57)</f>
        <v>58</v>
      </c>
      <c r="BC391" s="54"/>
      <c r="BD391" s="54"/>
      <c r="BE391" s="54">
        <f t="shared" si="16"/>
        <v>1</v>
      </c>
      <c r="BF391" s="54"/>
      <c r="BG391" s="54"/>
      <c r="BH391" s="54">
        <f>LOOKUP(BE391,標準報酬等級表!$B$11:$B$42,標準報酬等級表!$D$11:$D$42)</f>
        <v>88</v>
      </c>
      <c r="BI391" s="54"/>
      <c r="BJ391" s="54"/>
      <c r="BK391" s="54">
        <f t="shared" si="17"/>
        <v>1</v>
      </c>
      <c r="BL391" s="54"/>
      <c r="BM391" s="54"/>
      <c r="BN391" s="54"/>
      <c r="BO391" s="54">
        <f>LOOKUP(BK391,標準報酬等級表!$B$11:$B$42,標準報酬等級表!$D$11:$D$42)</f>
        <v>88</v>
      </c>
      <c r="BP391" s="54"/>
      <c r="BQ391" s="54"/>
      <c r="BR391" s="54"/>
      <c r="BS391" s="49"/>
      <c r="BT391" s="49"/>
      <c r="BU391" s="49"/>
      <c r="BV391" s="49"/>
      <c r="BW391" s="49"/>
      <c r="BX391" s="49"/>
      <c r="BY391" s="49"/>
      <c r="BZ391" s="49"/>
      <c r="CA391" s="49"/>
      <c r="CB391" s="49"/>
      <c r="CC391" s="55"/>
      <c r="CD391" s="55"/>
      <c r="CE391" s="55"/>
      <c r="CF391" s="55"/>
      <c r="CG391" s="55"/>
      <c r="CH391" s="55"/>
    </row>
    <row r="392" spans="2:86" ht="21.75" customHeight="1" x14ac:dyDescent="0.15">
      <c r="B392" s="55"/>
      <c r="C392" s="55"/>
      <c r="D392" s="55"/>
      <c r="E392" s="55"/>
      <c r="F392" s="55"/>
      <c r="G392" s="55"/>
      <c r="H392" s="55"/>
      <c r="I392" s="55"/>
      <c r="J392" s="55"/>
      <c r="K392" s="55"/>
      <c r="L392" s="55"/>
      <c r="M392" s="55"/>
      <c r="N392" s="55"/>
      <c r="O392" s="55"/>
      <c r="P392" s="55"/>
      <c r="Q392" s="55"/>
      <c r="R392" s="55"/>
      <c r="S392" s="55"/>
      <c r="T392" s="55"/>
      <c r="U392" s="49"/>
      <c r="V392" s="49"/>
      <c r="W392" s="49"/>
      <c r="X392" s="49"/>
      <c r="Y392" s="49"/>
      <c r="Z392" s="49"/>
      <c r="AA392" s="49"/>
      <c r="AB392" s="49"/>
      <c r="AC392" s="49"/>
      <c r="AD392" s="49"/>
      <c r="AE392" s="49"/>
      <c r="AF392" s="49"/>
      <c r="AG392" s="55"/>
      <c r="AH392" s="55"/>
      <c r="AI392" s="55"/>
      <c r="AJ392" s="55"/>
      <c r="AK392" s="55"/>
      <c r="AL392" s="55"/>
      <c r="AM392" s="55"/>
      <c r="AN392" s="55"/>
      <c r="AO392" s="55"/>
      <c r="AP392" s="55"/>
      <c r="AQ392" s="55"/>
      <c r="AR392" s="55"/>
      <c r="AS392" s="55"/>
      <c r="AT392" s="54">
        <f t="shared" si="15"/>
        <v>0</v>
      </c>
      <c r="AU392" s="54"/>
      <c r="AV392" s="54"/>
      <c r="AW392" s="54"/>
      <c r="AX392" s="54"/>
      <c r="AY392" s="54">
        <f>MATCH(AT392,標準報酬等級表!$F$8:$F$57,1)</f>
        <v>1</v>
      </c>
      <c r="AZ392" s="54"/>
      <c r="BA392" s="54"/>
      <c r="BB392" s="54">
        <f>LOOKUP(AY392,標準報酬等級表!$A$8:$A$57,標準報酬等級表!$D$8:$D$57)</f>
        <v>58</v>
      </c>
      <c r="BC392" s="54"/>
      <c r="BD392" s="54"/>
      <c r="BE392" s="54">
        <f t="shared" si="16"/>
        <v>1</v>
      </c>
      <c r="BF392" s="54"/>
      <c r="BG392" s="54"/>
      <c r="BH392" s="54">
        <f>LOOKUP(BE392,標準報酬等級表!$B$11:$B$42,標準報酬等級表!$D$11:$D$42)</f>
        <v>88</v>
      </c>
      <c r="BI392" s="54"/>
      <c r="BJ392" s="54"/>
      <c r="BK392" s="54">
        <f t="shared" si="17"/>
        <v>1</v>
      </c>
      <c r="BL392" s="54"/>
      <c r="BM392" s="54"/>
      <c r="BN392" s="54"/>
      <c r="BO392" s="54">
        <f>LOOKUP(BK392,標準報酬等級表!$B$11:$B$42,標準報酬等級表!$D$11:$D$42)</f>
        <v>88</v>
      </c>
      <c r="BP392" s="54"/>
      <c r="BQ392" s="54"/>
      <c r="BR392" s="54"/>
      <c r="BS392" s="49"/>
      <c r="BT392" s="49"/>
      <c r="BU392" s="49"/>
      <c r="BV392" s="49"/>
      <c r="BW392" s="49"/>
      <c r="BX392" s="49"/>
      <c r="BY392" s="49"/>
      <c r="BZ392" s="49"/>
      <c r="CA392" s="49"/>
      <c r="CB392" s="49"/>
      <c r="CC392" s="55"/>
      <c r="CD392" s="55"/>
      <c r="CE392" s="55"/>
      <c r="CF392" s="55"/>
      <c r="CG392" s="55"/>
      <c r="CH392" s="55"/>
    </row>
    <row r="393" spans="2:86" ht="21.75" customHeight="1" x14ac:dyDescent="0.15">
      <c r="B393" s="55"/>
      <c r="C393" s="55"/>
      <c r="D393" s="55"/>
      <c r="E393" s="55"/>
      <c r="F393" s="55"/>
      <c r="G393" s="55"/>
      <c r="H393" s="55"/>
      <c r="I393" s="55"/>
      <c r="J393" s="55"/>
      <c r="K393" s="55"/>
      <c r="L393" s="55"/>
      <c r="M393" s="55"/>
      <c r="N393" s="55"/>
      <c r="O393" s="55"/>
      <c r="P393" s="55"/>
      <c r="Q393" s="55"/>
      <c r="R393" s="55"/>
      <c r="S393" s="55"/>
      <c r="T393" s="55"/>
      <c r="U393" s="49"/>
      <c r="V393" s="49"/>
      <c r="W393" s="49"/>
      <c r="X393" s="49"/>
      <c r="Y393" s="49"/>
      <c r="Z393" s="49"/>
      <c r="AA393" s="49"/>
      <c r="AB393" s="49"/>
      <c r="AC393" s="49"/>
      <c r="AD393" s="49"/>
      <c r="AE393" s="49"/>
      <c r="AF393" s="49"/>
      <c r="AG393" s="55"/>
      <c r="AH393" s="55"/>
      <c r="AI393" s="55"/>
      <c r="AJ393" s="55"/>
      <c r="AK393" s="55"/>
      <c r="AL393" s="55"/>
      <c r="AM393" s="55"/>
      <c r="AN393" s="55"/>
      <c r="AO393" s="55"/>
      <c r="AP393" s="55"/>
      <c r="AQ393" s="55"/>
      <c r="AR393" s="55"/>
      <c r="AS393" s="55"/>
      <c r="AT393" s="54">
        <f t="shared" si="15"/>
        <v>0</v>
      </c>
      <c r="AU393" s="54"/>
      <c r="AV393" s="54"/>
      <c r="AW393" s="54"/>
      <c r="AX393" s="54"/>
      <c r="AY393" s="54">
        <f>MATCH(AT393,標準報酬等級表!$F$8:$F$57,1)</f>
        <v>1</v>
      </c>
      <c r="AZ393" s="54"/>
      <c r="BA393" s="54"/>
      <c r="BB393" s="54">
        <f>LOOKUP(AY393,標準報酬等級表!$A$8:$A$57,標準報酬等級表!$D$8:$D$57)</f>
        <v>58</v>
      </c>
      <c r="BC393" s="54"/>
      <c r="BD393" s="54"/>
      <c r="BE393" s="54">
        <f t="shared" si="16"/>
        <v>1</v>
      </c>
      <c r="BF393" s="54"/>
      <c r="BG393" s="54"/>
      <c r="BH393" s="54">
        <f>LOOKUP(BE393,標準報酬等級表!$B$11:$B$42,標準報酬等級表!$D$11:$D$42)</f>
        <v>88</v>
      </c>
      <c r="BI393" s="54"/>
      <c r="BJ393" s="54"/>
      <c r="BK393" s="54">
        <f t="shared" si="17"/>
        <v>1</v>
      </c>
      <c r="BL393" s="54"/>
      <c r="BM393" s="54"/>
      <c r="BN393" s="54"/>
      <c r="BO393" s="54">
        <f>LOOKUP(BK393,標準報酬等級表!$B$11:$B$42,標準報酬等級表!$D$11:$D$42)</f>
        <v>88</v>
      </c>
      <c r="BP393" s="54"/>
      <c r="BQ393" s="54"/>
      <c r="BR393" s="54"/>
      <c r="BS393" s="49"/>
      <c r="BT393" s="49"/>
      <c r="BU393" s="49"/>
      <c r="BV393" s="49"/>
      <c r="BW393" s="49"/>
      <c r="BX393" s="49"/>
      <c r="BY393" s="49"/>
      <c r="BZ393" s="49"/>
      <c r="CA393" s="49"/>
      <c r="CB393" s="49"/>
      <c r="CC393" s="55"/>
      <c r="CD393" s="55"/>
      <c r="CE393" s="55"/>
      <c r="CF393" s="55"/>
      <c r="CG393" s="55"/>
      <c r="CH393" s="55"/>
    </row>
    <row r="394" spans="2:86" ht="21.75" customHeight="1" x14ac:dyDescent="0.15">
      <c r="B394" s="55"/>
      <c r="C394" s="55"/>
      <c r="D394" s="55"/>
      <c r="E394" s="55"/>
      <c r="F394" s="55"/>
      <c r="G394" s="55"/>
      <c r="H394" s="55"/>
      <c r="I394" s="55"/>
      <c r="J394" s="55"/>
      <c r="K394" s="55"/>
      <c r="L394" s="55"/>
      <c r="M394" s="55"/>
      <c r="N394" s="55"/>
      <c r="O394" s="55"/>
      <c r="P394" s="55"/>
      <c r="Q394" s="55"/>
      <c r="R394" s="55"/>
      <c r="S394" s="55"/>
      <c r="T394" s="55"/>
      <c r="U394" s="49"/>
      <c r="V394" s="49"/>
      <c r="W394" s="49"/>
      <c r="X394" s="49"/>
      <c r="Y394" s="49"/>
      <c r="Z394" s="49"/>
      <c r="AA394" s="49"/>
      <c r="AB394" s="49"/>
      <c r="AC394" s="49"/>
      <c r="AD394" s="49"/>
      <c r="AE394" s="49"/>
      <c r="AF394" s="49"/>
      <c r="AG394" s="55"/>
      <c r="AH394" s="55"/>
      <c r="AI394" s="55"/>
      <c r="AJ394" s="55"/>
      <c r="AK394" s="55"/>
      <c r="AL394" s="55"/>
      <c r="AM394" s="55"/>
      <c r="AN394" s="55"/>
      <c r="AO394" s="55"/>
      <c r="AP394" s="55"/>
      <c r="AQ394" s="55"/>
      <c r="AR394" s="55"/>
      <c r="AS394" s="55"/>
      <c r="AT394" s="54">
        <f t="shared" si="15"/>
        <v>0</v>
      </c>
      <c r="AU394" s="54"/>
      <c r="AV394" s="54"/>
      <c r="AW394" s="54"/>
      <c r="AX394" s="54"/>
      <c r="AY394" s="54">
        <f>MATCH(AT394,標準報酬等級表!$F$8:$F$57,1)</f>
        <v>1</v>
      </c>
      <c r="AZ394" s="54"/>
      <c r="BA394" s="54"/>
      <c r="BB394" s="54">
        <f>LOOKUP(AY394,標準報酬等級表!$A$8:$A$57,標準報酬等級表!$D$8:$D$57)</f>
        <v>58</v>
      </c>
      <c r="BC394" s="54"/>
      <c r="BD394" s="54"/>
      <c r="BE394" s="54">
        <f t="shared" si="16"/>
        <v>1</v>
      </c>
      <c r="BF394" s="54"/>
      <c r="BG394" s="54"/>
      <c r="BH394" s="54">
        <f>LOOKUP(BE394,標準報酬等級表!$B$11:$B$42,標準報酬等級表!$D$11:$D$42)</f>
        <v>88</v>
      </c>
      <c r="BI394" s="54"/>
      <c r="BJ394" s="54"/>
      <c r="BK394" s="54">
        <f t="shared" si="17"/>
        <v>1</v>
      </c>
      <c r="BL394" s="54"/>
      <c r="BM394" s="54"/>
      <c r="BN394" s="54"/>
      <c r="BO394" s="54">
        <f>LOOKUP(BK394,標準報酬等級表!$B$11:$B$42,標準報酬等級表!$D$11:$D$42)</f>
        <v>88</v>
      </c>
      <c r="BP394" s="54"/>
      <c r="BQ394" s="54"/>
      <c r="BR394" s="54"/>
      <c r="BS394" s="49"/>
      <c r="BT394" s="49"/>
      <c r="BU394" s="49"/>
      <c r="BV394" s="49"/>
      <c r="BW394" s="49"/>
      <c r="BX394" s="49"/>
      <c r="BY394" s="49"/>
      <c r="BZ394" s="49"/>
      <c r="CA394" s="49"/>
      <c r="CB394" s="49"/>
      <c r="CC394" s="55"/>
      <c r="CD394" s="55"/>
      <c r="CE394" s="55"/>
      <c r="CF394" s="55"/>
      <c r="CG394" s="55"/>
      <c r="CH394" s="55"/>
    </row>
    <row r="395" spans="2:86" ht="21.75" customHeight="1" x14ac:dyDescent="0.15">
      <c r="B395" s="55"/>
      <c r="C395" s="55"/>
      <c r="D395" s="55"/>
      <c r="E395" s="55"/>
      <c r="F395" s="55"/>
      <c r="G395" s="55"/>
      <c r="H395" s="55"/>
      <c r="I395" s="55"/>
      <c r="J395" s="55"/>
      <c r="K395" s="55"/>
      <c r="L395" s="55"/>
      <c r="M395" s="55"/>
      <c r="N395" s="55"/>
      <c r="O395" s="55"/>
      <c r="P395" s="55"/>
      <c r="Q395" s="55"/>
      <c r="R395" s="55"/>
      <c r="S395" s="55"/>
      <c r="T395" s="55"/>
      <c r="U395" s="49"/>
      <c r="V395" s="49"/>
      <c r="W395" s="49"/>
      <c r="X395" s="49"/>
      <c r="Y395" s="49"/>
      <c r="Z395" s="49"/>
      <c r="AA395" s="49"/>
      <c r="AB395" s="49"/>
      <c r="AC395" s="49"/>
      <c r="AD395" s="49"/>
      <c r="AE395" s="49"/>
      <c r="AF395" s="49"/>
      <c r="AG395" s="55"/>
      <c r="AH395" s="55"/>
      <c r="AI395" s="55"/>
      <c r="AJ395" s="55"/>
      <c r="AK395" s="55"/>
      <c r="AL395" s="55"/>
      <c r="AM395" s="55"/>
      <c r="AN395" s="55"/>
      <c r="AO395" s="55"/>
      <c r="AP395" s="55"/>
      <c r="AQ395" s="55"/>
      <c r="AR395" s="55"/>
      <c r="AS395" s="55"/>
      <c r="AT395" s="54">
        <f t="shared" si="15"/>
        <v>0</v>
      </c>
      <c r="AU395" s="54"/>
      <c r="AV395" s="54"/>
      <c r="AW395" s="54"/>
      <c r="AX395" s="54"/>
      <c r="AY395" s="54">
        <f>MATCH(AT395,標準報酬等級表!$F$8:$F$57,1)</f>
        <v>1</v>
      </c>
      <c r="AZ395" s="54"/>
      <c r="BA395" s="54"/>
      <c r="BB395" s="54">
        <f>LOOKUP(AY395,標準報酬等級表!$A$8:$A$57,標準報酬等級表!$D$8:$D$57)</f>
        <v>58</v>
      </c>
      <c r="BC395" s="54"/>
      <c r="BD395" s="54"/>
      <c r="BE395" s="54">
        <f t="shared" si="16"/>
        <v>1</v>
      </c>
      <c r="BF395" s="54"/>
      <c r="BG395" s="54"/>
      <c r="BH395" s="54">
        <f>LOOKUP(BE395,標準報酬等級表!$B$11:$B$42,標準報酬等級表!$D$11:$D$42)</f>
        <v>88</v>
      </c>
      <c r="BI395" s="54"/>
      <c r="BJ395" s="54"/>
      <c r="BK395" s="54">
        <f t="shared" si="17"/>
        <v>1</v>
      </c>
      <c r="BL395" s="54"/>
      <c r="BM395" s="54"/>
      <c r="BN395" s="54"/>
      <c r="BO395" s="54">
        <f>LOOKUP(BK395,標準報酬等級表!$B$11:$B$42,標準報酬等級表!$D$11:$D$42)</f>
        <v>88</v>
      </c>
      <c r="BP395" s="54"/>
      <c r="BQ395" s="54"/>
      <c r="BR395" s="54"/>
      <c r="BS395" s="49"/>
      <c r="BT395" s="49"/>
      <c r="BU395" s="49"/>
      <c r="BV395" s="49"/>
      <c r="BW395" s="49"/>
      <c r="BX395" s="49"/>
      <c r="BY395" s="49"/>
      <c r="BZ395" s="49"/>
      <c r="CA395" s="49"/>
      <c r="CB395" s="49"/>
      <c r="CC395" s="55"/>
      <c r="CD395" s="55"/>
      <c r="CE395" s="55"/>
      <c r="CF395" s="55"/>
      <c r="CG395" s="55"/>
      <c r="CH395" s="55"/>
    </row>
    <row r="396" spans="2:86" ht="21.75" customHeight="1" x14ac:dyDescent="0.15">
      <c r="B396" s="55"/>
      <c r="C396" s="55"/>
      <c r="D396" s="55"/>
      <c r="E396" s="55"/>
      <c r="F396" s="55"/>
      <c r="G396" s="55"/>
      <c r="H396" s="55"/>
      <c r="I396" s="55"/>
      <c r="J396" s="55"/>
      <c r="K396" s="55"/>
      <c r="L396" s="55"/>
      <c r="M396" s="55"/>
      <c r="N396" s="55"/>
      <c r="O396" s="55"/>
      <c r="P396" s="55"/>
      <c r="Q396" s="55"/>
      <c r="R396" s="55"/>
      <c r="S396" s="55"/>
      <c r="T396" s="55"/>
      <c r="U396" s="49"/>
      <c r="V396" s="49"/>
      <c r="W396" s="49"/>
      <c r="X396" s="49"/>
      <c r="Y396" s="49"/>
      <c r="Z396" s="49"/>
      <c r="AA396" s="49"/>
      <c r="AB396" s="49"/>
      <c r="AC396" s="49"/>
      <c r="AD396" s="49"/>
      <c r="AE396" s="49"/>
      <c r="AF396" s="49"/>
      <c r="AG396" s="55"/>
      <c r="AH396" s="55"/>
      <c r="AI396" s="55"/>
      <c r="AJ396" s="55"/>
      <c r="AK396" s="55"/>
      <c r="AL396" s="55"/>
      <c r="AM396" s="55"/>
      <c r="AN396" s="55"/>
      <c r="AO396" s="55"/>
      <c r="AP396" s="55"/>
      <c r="AQ396" s="55"/>
      <c r="AR396" s="55"/>
      <c r="AS396" s="55"/>
      <c r="AT396" s="54">
        <f t="shared" si="15"/>
        <v>0</v>
      </c>
      <c r="AU396" s="54"/>
      <c r="AV396" s="54"/>
      <c r="AW396" s="54"/>
      <c r="AX396" s="54"/>
      <c r="AY396" s="54">
        <f>MATCH(AT396,標準報酬等級表!$F$8:$F$57,1)</f>
        <v>1</v>
      </c>
      <c r="AZ396" s="54"/>
      <c r="BA396" s="54"/>
      <c r="BB396" s="54">
        <f>LOOKUP(AY396,標準報酬等級表!$A$8:$A$57,標準報酬等級表!$D$8:$D$57)</f>
        <v>58</v>
      </c>
      <c r="BC396" s="54"/>
      <c r="BD396" s="54"/>
      <c r="BE396" s="54">
        <f t="shared" si="16"/>
        <v>1</v>
      </c>
      <c r="BF396" s="54"/>
      <c r="BG396" s="54"/>
      <c r="BH396" s="54">
        <f>LOOKUP(BE396,標準報酬等級表!$B$11:$B$42,標準報酬等級表!$D$11:$D$42)</f>
        <v>88</v>
      </c>
      <c r="BI396" s="54"/>
      <c r="BJ396" s="54"/>
      <c r="BK396" s="54">
        <f t="shared" si="17"/>
        <v>1</v>
      </c>
      <c r="BL396" s="54"/>
      <c r="BM396" s="54"/>
      <c r="BN396" s="54"/>
      <c r="BO396" s="54">
        <f>LOOKUP(BK396,標準報酬等級表!$B$11:$B$42,標準報酬等級表!$D$11:$D$42)</f>
        <v>88</v>
      </c>
      <c r="BP396" s="54"/>
      <c r="BQ396" s="54"/>
      <c r="BR396" s="54"/>
      <c r="BS396" s="49"/>
      <c r="BT396" s="49"/>
      <c r="BU396" s="49"/>
      <c r="BV396" s="49"/>
      <c r="BW396" s="49"/>
      <c r="BX396" s="49"/>
      <c r="BY396" s="49"/>
      <c r="BZ396" s="49"/>
      <c r="CA396" s="49"/>
      <c r="CB396" s="49"/>
      <c r="CC396" s="55"/>
      <c r="CD396" s="55"/>
      <c r="CE396" s="55"/>
      <c r="CF396" s="55"/>
      <c r="CG396" s="55"/>
      <c r="CH396" s="55"/>
    </row>
    <row r="397" spans="2:86" ht="21.75" customHeight="1" x14ac:dyDescent="0.15">
      <c r="B397" s="55"/>
      <c r="C397" s="55"/>
      <c r="D397" s="55"/>
      <c r="E397" s="55"/>
      <c r="F397" s="55"/>
      <c r="G397" s="55"/>
      <c r="H397" s="55"/>
      <c r="I397" s="55"/>
      <c r="J397" s="55"/>
      <c r="K397" s="55"/>
      <c r="L397" s="55"/>
      <c r="M397" s="55"/>
      <c r="N397" s="55"/>
      <c r="O397" s="55"/>
      <c r="P397" s="55"/>
      <c r="Q397" s="55"/>
      <c r="R397" s="55"/>
      <c r="S397" s="55"/>
      <c r="T397" s="55"/>
      <c r="U397" s="49"/>
      <c r="V397" s="49"/>
      <c r="W397" s="49"/>
      <c r="X397" s="49"/>
      <c r="Y397" s="49"/>
      <c r="Z397" s="49"/>
      <c r="AA397" s="49"/>
      <c r="AB397" s="49"/>
      <c r="AC397" s="49"/>
      <c r="AD397" s="49"/>
      <c r="AE397" s="49"/>
      <c r="AF397" s="49"/>
      <c r="AG397" s="55"/>
      <c r="AH397" s="55"/>
      <c r="AI397" s="55"/>
      <c r="AJ397" s="55"/>
      <c r="AK397" s="55"/>
      <c r="AL397" s="55"/>
      <c r="AM397" s="55"/>
      <c r="AN397" s="55"/>
      <c r="AO397" s="55"/>
      <c r="AP397" s="55"/>
      <c r="AQ397" s="55"/>
      <c r="AR397" s="55"/>
      <c r="AS397" s="55"/>
      <c r="AT397" s="54">
        <f t="shared" si="15"/>
        <v>0</v>
      </c>
      <c r="AU397" s="54"/>
      <c r="AV397" s="54"/>
      <c r="AW397" s="54"/>
      <c r="AX397" s="54"/>
      <c r="AY397" s="54">
        <f>MATCH(AT397,標準報酬等級表!$F$8:$F$57,1)</f>
        <v>1</v>
      </c>
      <c r="AZ397" s="54"/>
      <c r="BA397" s="54"/>
      <c r="BB397" s="54">
        <f>LOOKUP(AY397,標準報酬等級表!$A$8:$A$57,標準報酬等級表!$D$8:$D$57)</f>
        <v>58</v>
      </c>
      <c r="BC397" s="54"/>
      <c r="BD397" s="54"/>
      <c r="BE397" s="54">
        <f t="shared" si="16"/>
        <v>1</v>
      </c>
      <c r="BF397" s="54"/>
      <c r="BG397" s="54"/>
      <c r="BH397" s="54">
        <f>LOOKUP(BE397,標準報酬等級表!$B$11:$B$42,標準報酬等級表!$D$11:$D$42)</f>
        <v>88</v>
      </c>
      <c r="BI397" s="54"/>
      <c r="BJ397" s="54"/>
      <c r="BK397" s="54">
        <f t="shared" si="17"/>
        <v>1</v>
      </c>
      <c r="BL397" s="54"/>
      <c r="BM397" s="54"/>
      <c r="BN397" s="54"/>
      <c r="BO397" s="54">
        <f>LOOKUP(BK397,標準報酬等級表!$B$11:$B$42,標準報酬等級表!$D$11:$D$42)</f>
        <v>88</v>
      </c>
      <c r="BP397" s="54"/>
      <c r="BQ397" s="54"/>
      <c r="BR397" s="54"/>
      <c r="BS397" s="49"/>
      <c r="BT397" s="49"/>
      <c r="BU397" s="49"/>
      <c r="BV397" s="49"/>
      <c r="BW397" s="49"/>
      <c r="BX397" s="49"/>
      <c r="BY397" s="49"/>
      <c r="BZ397" s="49"/>
      <c r="CA397" s="49"/>
      <c r="CB397" s="49"/>
      <c r="CC397" s="55"/>
      <c r="CD397" s="55"/>
      <c r="CE397" s="55"/>
      <c r="CF397" s="55"/>
      <c r="CG397" s="55"/>
      <c r="CH397" s="55"/>
    </row>
    <row r="398" spans="2:86" ht="21.75" customHeight="1" x14ac:dyDescent="0.15">
      <c r="B398" s="55"/>
      <c r="C398" s="55"/>
      <c r="D398" s="55"/>
      <c r="E398" s="55"/>
      <c r="F398" s="55"/>
      <c r="G398" s="55"/>
      <c r="H398" s="55"/>
      <c r="I398" s="55"/>
      <c r="J398" s="55"/>
      <c r="K398" s="55"/>
      <c r="L398" s="55"/>
      <c r="M398" s="55"/>
      <c r="N398" s="55"/>
      <c r="O398" s="55"/>
      <c r="P398" s="55"/>
      <c r="Q398" s="55"/>
      <c r="R398" s="55"/>
      <c r="S398" s="55"/>
      <c r="T398" s="55"/>
      <c r="U398" s="49"/>
      <c r="V398" s="49"/>
      <c r="W398" s="49"/>
      <c r="X398" s="49"/>
      <c r="Y398" s="49"/>
      <c r="Z398" s="49"/>
      <c r="AA398" s="49"/>
      <c r="AB398" s="49"/>
      <c r="AC398" s="49"/>
      <c r="AD398" s="49"/>
      <c r="AE398" s="49"/>
      <c r="AF398" s="49"/>
      <c r="AG398" s="55"/>
      <c r="AH398" s="55"/>
      <c r="AI398" s="55"/>
      <c r="AJ398" s="55"/>
      <c r="AK398" s="55"/>
      <c r="AL398" s="55"/>
      <c r="AM398" s="55"/>
      <c r="AN398" s="55"/>
      <c r="AO398" s="55"/>
      <c r="AP398" s="55"/>
      <c r="AQ398" s="55"/>
      <c r="AR398" s="55"/>
      <c r="AS398" s="55"/>
      <c r="AT398" s="54">
        <f t="shared" si="15"/>
        <v>0</v>
      </c>
      <c r="AU398" s="54"/>
      <c r="AV398" s="54"/>
      <c r="AW398" s="54"/>
      <c r="AX398" s="54"/>
      <c r="AY398" s="54">
        <f>MATCH(AT398,標準報酬等級表!$F$8:$F$57,1)</f>
        <v>1</v>
      </c>
      <c r="AZ398" s="54"/>
      <c r="BA398" s="54"/>
      <c r="BB398" s="54">
        <f>LOOKUP(AY398,標準報酬等級表!$A$8:$A$57,標準報酬等級表!$D$8:$D$57)</f>
        <v>58</v>
      </c>
      <c r="BC398" s="54"/>
      <c r="BD398" s="54"/>
      <c r="BE398" s="54">
        <f t="shared" si="16"/>
        <v>1</v>
      </c>
      <c r="BF398" s="54"/>
      <c r="BG398" s="54"/>
      <c r="BH398" s="54">
        <f>LOOKUP(BE398,標準報酬等級表!$B$11:$B$42,標準報酬等級表!$D$11:$D$42)</f>
        <v>88</v>
      </c>
      <c r="BI398" s="54"/>
      <c r="BJ398" s="54"/>
      <c r="BK398" s="54">
        <f t="shared" si="17"/>
        <v>1</v>
      </c>
      <c r="BL398" s="54"/>
      <c r="BM398" s="54"/>
      <c r="BN398" s="54"/>
      <c r="BO398" s="54">
        <f>LOOKUP(BK398,標準報酬等級表!$B$11:$B$42,標準報酬等級表!$D$11:$D$42)</f>
        <v>88</v>
      </c>
      <c r="BP398" s="54"/>
      <c r="BQ398" s="54"/>
      <c r="BR398" s="54"/>
      <c r="BS398" s="49"/>
      <c r="BT398" s="49"/>
      <c r="BU398" s="49"/>
      <c r="BV398" s="49"/>
      <c r="BW398" s="49"/>
      <c r="BX398" s="49"/>
      <c r="BY398" s="49"/>
      <c r="BZ398" s="49"/>
      <c r="CA398" s="49"/>
      <c r="CB398" s="49"/>
      <c r="CC398" s="55"/>
      <c r="CD398" s="55"/>
      <c r="CE398" s="55"/>
      <c r="CF398" s="55"/>
      <c r="CG398" s="55"/>
      <c r="CH398" s="55"/>
    </row>
    <row r="399" spans="2:86" ht="21.75" customHeight="1" x14ac:dyDescent="0.15">
      <c r="B399" s="55"/>
      <c r="C399" s="55"/>
      <c r="D399" s="55"/>
      <c r="E399" s="55"/>
      <c r="F399" s="55"/>
      <c r="G399" s="55"/>
      <c r="H399" s="55"/>
      <c r="I399" s="55"/>
      <c r="J399" s="55"/>
      <c r="K399" s="55"/>
      <c r="L399" s="55"/>
      <c r="M399" s="55"/>
      <c r="N399" s="55"/>
      <c r="O399" s="55"/>
      <c r="P399" s="55"/>
      <c r="Q399" s="55"/>
      <c r="R399" s="55"/>
      <c r="S399" s="55"/>
      <c r="T399" s="55"/>
      <c r="U399" s="49"/>
      <c r="V399" s="49"/>
      <c r="W399" s="49"/>
      <c r="X399" s="49"/>
      <c r="Y399" s="49"/>
      <c r="Z399" s="49"/>
      <c r="AA399" s="49"/>
      <c r="AB399" s="49"/>
      <c r="AC399" s="49"/>
      <c r="AD399" s="49"/>
      <c r="AE399" s="49"/>
      <c r="AF399" s="49"/>
      <c r="AG399" s="55"/>
      <c r="AH399" s="55"/>
      <c r="AI399" s="55"/>
      <c r="AJ399" s="55"/>
      <c r="AK399" s="55"/>
      <c r="AL399" s="55"/>
      <c r="AM399" s="55"/>
      <c r="AN399" s="55"/>
      <c r="AO399" s="55"/>
      <c r="AP399" s="55"/>
      <c r="AQ399" s="55"/>
      <c r="AR399" s="55"/>
      <c r="AS399" s="55"/>
      <c r="AT399" s="54">
        <f t="shared" si="15"/>
        <v>0</v>
      </c>
      <c r="AU399" s="54"/>
      <c r="AV399" s="54"/>
      <c r="AW399" s="54"/>
      <c r="AX399" s="54"/>
      <c r="AY399" s="54">
        <f>MATCH(AT399,標準報酬等級表!$F$8:$F$57,1)</f>
        <v>1</v>
      </c>
      <c r="AZ399" s="54"/>
      <c r="BA399" s="54"/>
      <c r="BB399" s="54">
        <f>LOOKUP(AY399,標準報酬等級表!$A$8:$A$57,標準報酬等級表!$D$8:$D$57)</f>
        <v>58</v>
      </c>
      <c r="BC399" s="54"/>
      <c r="BD399" s="54"/>
      <c r="BE399" s="54">
        <f t="shared" si="16"/>
        <v>1</v>
      </c>
      <c r="BF399" s="54"/>
      <c r="BG399" s="54"/>
      <c r="BH399" s="54">
        <f>LOOKUP(BE399,標準報酬等級表!$B$11:$B$42,標準報酬等級表!$D$11:$D$42)</f>
        <v>88</v>
      </c>
      <c r="BI399" s="54"/>
      <c r="BJ399" s="54"/>
      <c r="BK399" s="54">
        <f t="shared" si="17"/>
        <v>1</v>
      </c>
      <c r="BL399" s="54"/>
      <c r="BM399" s="54"/>
      <c r="BN399" s="54"/>
      <c r="BO399" s="54">
        <f>LOOKUP(BK399,標準報酬等級表!$B$11:$B$42,標準報酬等級表!$D$11:$D$42)</f>
        <v>88</v>
      </c>
      <c r="BP399" s="54"/>
      <c r="BQ399" s="54"/>
      <c r="BR399" s="54"/>
      <c r="BS399" s="49"/>
      <c r="BT399" s="49"/>
      <c r="BU399" s="49"/>
      <c r="BV399" s="49"/>
      <c r="BW399" s="49"/>
      <c r="BX399" s="49"/>
      <c r="BY399" s="49"/>
      <c r="BZ399" s="49"/>
      <c r="CA399" s="49"/>
      <c r="CB399" s="49"/>
      <c r="CC399" s="55"/>
      <c r="CD399" s="55"/>
      <c r="CE399" s="55"/>
      <c r="CF399" s="55"/>
      <c r="CG399" s="55"/>
      <c r="CH399" s="55"/>
    </row>
    <row r="400" spans="2:86" ht="21.75" customHeight="1" x14ac:dyDescent="0.15">
      <c r="B400" s="55"/>
      <c r="C400" s="55"/>
      <c r="D400" s="55"/>
      <c r="E400" s="55"/>
      <c r="F400" s="55"/>
      <c r="G400" s="55"/>
      <c r="H400" s="55"/>
      <c r="I400" s="55"/>
      <c r="J400" s="55"/>
      <c r="K400" s="55"/>
      <c r="L400" s="55"/>
      <c r="M400" s="55"/>
      <c r="N400" s="55"/>
      <c r="O400" s="55"/>
      <c r="P400" s="55"/>
      <c r="Q400" s="55"/>
      <c r="R400" s="55"/>
      <c r="S400" s="55"/>
      <c r="T400" s="55"/>
      <c r="U400" s="49"/>
      <c r="V400" s="49"/>
      <c r="W400" s="49"/>
      <c r="X400" s="49"/>
      <c r="Y400" s="49"/>
      <c r="Z400" s="49"/>
      <c r="AA400" s="49"/>
      <c r="AB400" s="49"/>
      <c r="AC400" s="49"/>
      <c r="AD400" s="49"/>
      <c r="AE400" s="49"/>
      <c r="AF400" s="49"/>
      <c r="AG400" s="55"/>
      <c r="AH400" s="55"/>
      <c r="AI400" s="55"/>
      <c r="AJ400" s="55"/>
      <c r="AK400" s="55"/>
      <c r="AL400" s="55"/>
      <c r="AM400" s="55"/>
      <c r="AN400" s="55"/>
      <c r="AO400" s="55"/>
      <c r="AP400" s="55"/>
      <c r="AQ400" s="55"/>
      <c r="AR400" s="55"/>
      <c r="AS400" s="55"/>
      <c r="AT400" s="54">
        <f t="shared" si="15"/>
        <v>0</v>
      </c>
      <c r="AU400" s="54"/>
      <c r="AV400" s="54"/>
      <c r="AW400" s="54"/>
      <c r="AX400" s="54"/>
      <c r="AY400" s="54">
        <f>MATCH(AT400,標準報酬等級表!$F$8:$F$57,1)</f>
        <v>1</v>
      </c>
      <c r="AZ400" s="54"/>
      <c r="BA400" s="54"/>
      <c r="BB400" s="54">
        <f>LOOKUP(AY400,標準報酬等級表!$A$8:$A$57,標準報酬等級表!$D$8:$D$57)</f>
        <v>58</v>
      </c>
      <c r="BC400" s="54"/>
      <c r="BD400" s="54"/>
      <c r="BE400" s="54">
        <f t="shared" si="16"/>
        <v>1</v>
      </c>
      <c r="BF400" s="54"/>
      <c r="BG400" s="54"/>
      <c r="BH400" s="54">
        <f>LOOKUP(BE400,標準報酬等級表!$B$11:$B$42,標準報酬等級表!$D$11:$D$42)</f>
        <v>88</v>
      </c>
      <c r="BI400" s="54"/>
      <c r="BJ400" s="54"/>
      <c r="BK400" s="54">
        <f t="shared" si="17"/>
        <v>1</v>
      </c>
      <c r="BL400" s="54"/>
      <c r="BM400" s="54"/>
      <c r="BN400" s="54"/>
      <c r="BO400" s="54">
        <f>LOOKUP(BK400,標準報酬等級表!$B$11:$B$42,標準報酬等級表!$D$11:$D$42)</f>
        <v>88</v>
      </c>
      <c r="BP400" s="54"/>
      <c r="BQ400" s="54"/>
      <c r="BR400" s="54"/>
      <c r="BS400" s="49"/>
      <c r="BT400" s="49"/>
      <c r="BU400" s="49"/>
      <c r="BV400" s="49"/>
      <c r="BW400" s="49"/>
      <c r="BX400" s="49"/>
      <c r="BY400" s="49"/>
      <c r="BZ400" s="49"/>
      <c r="CA400" s="49"/>
      <c r="CB400" s="49"/>
      <c r="CC400" s="55"/>
      <c r="CD400" s="55"/>
      <c r="CE400" s="55"/>
      <c r="CF400" s="55"/>
      <c r="CG400" s="55"/>
      <c r="CH400" s="55"/>
    </row>
    <row r="401" spans="2:86" ht="21.75" customHeight="1" x14ac:dyDescent="0.15">
      <c r="B401" s="55"/>
      <c r="C401" s="55"/>
      <c r="D401" s="55"/>
      <c r="E401" s="55"/>
      <c r="F401" s="55"/>
      <c r="G401" s="55"/>
      <c r="H401" s="55"/>
      <c r="I401" s="55"/>
      <c r="J401" s="55"/>
      <c r="K401" s="55"/>
      <c r="L401" s="55"/>
      <c r="M401" s="55"/>
      <c r="N401" s="55"/>
      <c r="O401" s="55"/>
      <c r="P401" s="55"/>
      <c r="Q401" s="55"/>
      <c r="R401" s="55"/>
      <c r="S401" s="55"/>
      <c r="T401" s="55"/>
      <c r="U401" s="49"/>
      <c r="V401" s="49"/>
      <c r="W401" s="49"/>
      <c r="X401" s="49"/>
      <c r="Y401" s="49"/>
      <c r="Z401" s="49"/>
      <c r="AA401" s="49"/>
      <c r="AB401" s="49"/>
      <c r="AC401" s="49"/>
      <c r="AD401" s="49"/>
      <c r="AE401" s="49"/>
      <c r="AF401" s="49"/>
      <c r="AG401" s="55"/>
      <c r="AH401" s="55"/>
      <c r="AI401" s="55"/>
      <c r="AJ401" s="55"/>
      <c r="AK401" s="55"/>
      <c r="AL401" s="55"/>
      <c r="AM401" s="55"/>
      <c r="AN401" s="55"/>
      <c r="AO401" s="55"/>
      <c r="AP401" s="55"/>
      <c r="AQ401" s="55"/>
      <c r="AR401" s="55"/>
      <c r="AS401" s="55"/>
      <c r="AT401" s="54">
        <f t="shared" si="15"/>
        <v>0</v>
      </c>
      <c r="AU401" s="54"/>
      <c r="AV401" s="54"/>
      <c r="AW401" s="54"/>
      <c r="AX401" s="54"/>
      <c r="AY401" s="54">
        <f>MATCH(AT401,標準報酬等級表!$F$8:$F$57,1)</f>
        <v>1</v>
      </c>
      <c r="AZ401" s="54"/>
      <c r="BA401" s="54"/>
      <c r="BB401" s="54">
        <f>LOOKUP(AY401,標準報酬等級表!$A$8:$A$57,標準報酬等級表!$D$8:$D$57)</f>
        <v>58</v>
      </c>
      <c r="BC401" s="54"/>
      <c r="BD401" s="54"/>
      <c r="BE401" s="54">
        <f t="shared" si="16"/>
        <v>1</v>
      </c>
      <c r="BF401" s="54"/>
      <c r="BG401" s="54"/>
      <c r="BH401" s="54">
        <f>LOOKUP(BE401,標準報酬等級表!$B$11:$B$42,標準報酬等級表!$D$11:$D$42)</f>
        <v>88</v>
      </c>
      <c r="BI401" s="54"/>
      <c r="BJ401" s="54"/>
      <c r="BK401" s="54">
        <f t="shared" si="17"/>
        <v>1</v>
      </c>
      <c r="BL401" s="54"/>
      <c r="BM401" s="54"/>
      <c r="BN401" s="54"/>
      <c r="BO401" s="54">
        <f>LOOKUP(BK401,標準報酬等級表!$B$11:$B$42,標準報酬等級表!$D$11:$D$42)</f>
        <v>88</v>
      </c>
      <c r="BP401" s="54"/>
      <c r="BQ401" s="54"/>
      <c r="BR401" s="54"/>
      <c r="BS401" s="49"/>
      <c r="BT401" s="49"/>
      <c r="BU401" s="49"/>
      <c r="BV401" s="49"/>
      <c r="BW401" s="49"/>
      <c r="BX401" s="49"/>
      <c r="BY401" s="49"/>
      <c r="BZ401" s="49"/>
      <c r="CA401" s="49"/>
      <c r="CB401" s="49"/>
      <c r="CC401" s="55"/>
      <c r="CD401" s="55"/>
      <c r="CE401" s="55"/>
      <c r="CF401" s="55"/>
      <c r="CG401" s="55"/>
      <c r="CH401" s="55"/>
    </row>
    <row r="402" spans="2:86" ht="21.75" customHeight="1" x14ac:dyDescent="0.15">
      <c r="B402" s="55"/>
      <c r="C402" s="55"/>
      <c r="D402" s="55"/>
      <c r="E402" s="55"/>
      <c r="F402" s="55"/>
      <c r="G402" s="55"/>
      <c r="H402" s="55"/>
      <c r="I402" s="55"/>
      <c r="J402" s="55"/>
      <c r="K402" s="55"/>
      <c r="L402" s="55"/>
      <c r="M402" s="55"/>
      <c r="N402" s="55"/>
      <c r="O402" s="55"/>
      <c r="P402" s="55"/>
      <c r="Q402" s="55"/>
      <c r="R402" s="55"/>
      <c r="S402" s="55"/>
      <c r="T402" s="55"/>
      <c r="U402" s="49"/>
      <c r="V402" s="49"/>
      <c r="W402" s="49"/>
      <c r="X402" s="49"/>
      <c r="Y402" s="49"/>
      <c r="Z402" s="49"/>
      <c r="AA402" s="49"/>
      <c r="AB402" s="49"/>
      <c r="AC402" s="49"/>
      <c r="AD402" s="49"/>
      <c r="AE402" s="49"/>
      <c r="AF402" s="49"/>
      <c r="AG402" s="55"/>
      <c r="AH402" s="55"/>
      <c r="AI402" s="55"/>
      <c r="AJ402" s="55"/>
      <c r="AK402" s="55"/>
      <c r="AL402" s="55"/>
      <c r="AM402" s="55"/>
      <c r="AN402" s="55"/>
      <c r="AO402" s="55"/>
      <c r="AP402" s="55"/>
      <c r="AQ402" s="55"/>
      <c r="AR402" s="55"/>
      <c r="AS402" s="55"/>
      <c r="AT402" s="54">
        <f t="shared" si="15"/>
        <v>0</v>
      </c>
      <c r="AU402" s="54"/>
      <c r="AV402" s="54"/>
      <c r="AW402" s="54"/>
      <c r="AX402" s="54"/>
      <c r="AY402" s="54">
        <f>MATCH(AT402,標準報酬等級表!$F$8:$F$57,1)</f>
        <v>1</v>
      </c>
      <c r="AZ402" s="54"/>
      <c r="BA402" s="54"/>
      <c r="BB402" s="54">
        <f>LOOKUP(AY402,標準報酬等級表!$A$8:$A$57,標準報酬等級表!$D$8:$D$57)</f>
        <v>58</v>
      </c>
      <c r="BC402" s="54"/>
      <c r="BD402" s="54"/>
      <c r="BE402" s="54">
        <f t="shared" si="16"/>
        <v>1</v>
      </c>
      <c r="BF402" s="54"/>
      <c r="BG402" s="54"/>
      <c r="BH402" s="54">
        <f>LOOKUP(BE402,標準報酬等級表!$B$11:$B$42,標準報酬等級表!$D$11:$D$42)</f>
        <v>88</v>
      </c>
      <c r="BI402" s="54"/>
      <c r="BJ402" s="54"/>
      <c r="BK402" s="54">
        <f t="shared" si="17"/>
        <v>1</v>
      </c>
      <c r="BL402" s="54"/>
      <c r="BM402" s="54"/>
      <c r="BN402" s="54"/>
      <c r="BO402" s="54">
        <f>LOOKUP(BK402,標準報酬等級表!$B$11:$B$42,標準報酬等級表!$D$11:$D$42)</f>
        <v>88</v>
      </c>
      <c r="BP402" s="54"/>
      <c r="BQ402" s="54"/>
      <c r="BR402" s="54"/>
      <c r="BS402" s="49"/>
      <c r="BT402" s="49"/>
      <c r="BU402" s="49"/>
      <c r="BV402" s="49"/>
      <c r="BW402" s="49"/>
      <c r="BX402" s="49"/>
      <c r="BY402" s="49"/>
      <c r="BZ402" s="49"/>
      <c r="CA402" s="49"/>
      <c r="CB402" s="49"/>
      <c r="CC402" s="55"/>
      <c r="CD402" s="55"/>
      <c r="CE402" s="55"/>
      <c r="CF402" s="55"/>
      <c r="CG402" s="55"/>
      <c r="CH402" s="55"/>
    </row>
    <row r="403" spans="2:86" ht="21.75" customHeight="1" x14ac:dyDescent="0.15">
      <c r="B403" s="55"/>
      <c r="C403" s="55"/>
      <c r="D403" s="55"/>
      <c r="E403" s="55"/>
      <c r="F403" s="55"/>
      <c r="G403" s="55"/>
      <c r="H403" s="55"/>
      <c r="I403" s="55"/>
      <c r="J403" s="55"/>
      <c r="K403" s="55"/>
      <c r="L403" s="55"/>
      <c r="M403" s="55"/>
      <c r="N403" s="55"/>
      <c r="O403" s="55"/>
      <c r="P403" s="55"/>
      <c r="Q403" s="55"/>
      <c r="R403" s="55"/>
      <c r="S403" s="55"/>
      <c r="T403" s="55"/>
      <c r="U403" s="49"/>
      <c r="V403" s="49"/>
      <c r="W403" s="49"/>
      <c r="X403" s="49"/>
      <c r="Y403" s="49"/>
      <c r="Z403" s="49"/>
      <c r="AA403" s="49"/>
      <c r="AB403" s="49"/>
      <c r="AC403" s="49"/>
      <c r="AD403" s="49"/>
      <c r="AE403" s="49"/>
      <c r="AF403" s="49"/>
      <c r="AG403" s="55"/>
      <c r="AH403" s="55"/>
      <c r="AI403" s="55"/>
      <c r="AJ403" s="55"/>
      <c r="AK403" s="55"/>
      <c r="AL403" s="55"/>
      <c r="AM403" s="55"/>
      <c r="AN403" s="55"/>
      <c r="AO403" s="55"/>
      <c r="AP403" s="55"/>
      <c r="AQ403" s="55"/>
      <c r="AR403" s="55"/>
      <c r="AS403" s="55"/>
      <c r="AT403" s="54">
        <f t="shared" si="15"/>
        <v>0</v>
      </c>
      <c r="AU403" s="54"/>
      <c r="AV403" s="54"/>
      <c r="AW403" s="54"/>
      <c r="AX403" s="54"/>
      <c r="AY403" s="54">
        <f>MATCH(AT403,標準報酬等級表!$F$8:$F$57,1)</f>
        <v>1</v>
      </c>
      <c r="AZ403" s="54"/>
      <c r="BA403" s="54"/>
      <c r="BB403" s="54">
        <f>LOOKUP(AY403,標準報酬等級表!$A$8:$A$57,標準報酬等級表!$D$8:$D$57)</f>
        <v>58</v>
      </c>
      <c r="BC403" s="54"/>
      <c r="BD403" s="54"/>
      <c r="BE403" s="54">
        <f t="shared" si="16"/>
        <v>1</v>
      </c>
      <c r="BF403" s="54"/>
      <c r="BG403" s="54"/>
      <c r="BH403" s="54">
        <f>LOOKUP(BE403,標準報酬等級表!$B$11:$B$42,標準報酬等級表!$D$11:$D$42)</f>
        <v>88</v>
      </c>
      <c r="BI403" s="54"/>
      <c r="BJ403" s="54"/>
      <c r="BK403" s="54">
        <f t="shared" si="17"/>
        <v>1</v>
      </c>
      <c r="BL403" s="54"/>
      <c r="BM403" s="54"/>
      <c r="BN403" s="54"/>
      <c r="BO403" s="54">
        <f>LOOKUP(BK403,標準報酬等級表!$B$11:$B$42,標準報酬等級表!$D$11:$D$42)</f>
        <v>88</v>
      </c>
      <c r="BP403" s="54"/>
      <c r="BQ403" s="54"/>
      <c r="BR403" s="54"/>
      <c r="BS403" s="49"/>
      <c r="BT403" s="49"/>
      <c r="BU403" s="49"/>
      <c r="BV403" s="49"/>
      <c r="BW403" s="49"/>
      <c r="BX403" s="49"/>
      <c r="BY403" s="49"/>
      <c r="BZ403" s="49"/>
      <c r="CA403" s="49"/>
      <c r="CB403" s="49"/>
      <c r="CC403" s="55"/>
      <c r="CD403" s="55"/>
      <c r="CE403" s="55"/>
      <c r="CF403" s="55"/>
      <c r="CG403" s="55"/>
      <c r="CH403" s="55"/>
    </row>
    <row r="404" spans="2:86" ht="21.75" customHeight="1" x14ac:dyDescent="0.15">
      <c r="B404" s="55"/>
      <c r="C404" s="55"/>
      <c r="D404" s="55"/>
      <c r="E404" s="55"/>
      <c r="F404" s="55"/>
      <c r="G404" s="55"/>
      <c r="H404" s="55"/>
      <c r="I404" s="55"/>
      <c r="J404" s="55"/>
      <c r="K404" s="55"/>
      <c r="L404" s="55"/>
      <c r="M404" s="55"/>
      <c r="N404" s="55"/>
      <c r="O404" s="55"/>
      <c r="P404" s="55"/>
      <c r="Q404" s="55"/>
      <c r="R404" s="55"/>
      <c r="S404" s="55"/>
      <c r="T404" s="55"/>
      <c r="U404" s="49"/>
      <c r="V404" s="49"/>
      <c r="W404" s="49"/>
      <c r="X404" s="49"/>
      <c r="Y404" s="49"/>
      <c r="Z404" s="49"/>
      <c r="AA404" s="49"/>
      <c r="AB404" s="49"/>
      <c r="AC404" s="49"/>
      <c r="AD404" s="49"/>
      <c r="AE404" s="49"/>
      <c r="AF404" s="49"/>
      <c r="AG404" s="55"/>
      <c r="AH404" s="55"/>
      <c r="AI404" s="55"/>
      <c r="AJ404" s="55"/>
      <c r="AK404" s="55"/>
      <c r="AL404" s="55"/>
      <c r="AM404" s="55"/>
      <c r="AN404" s="55"/>
      <c r="AO404" s="55"/>
      <c r="AP404" s="55"/>
      <c r="AQ404" s="55"/>
      <c r="AR404" s="55"/>
      <c r="AS404" s="55"/>
      <c r="AT404" s="89">
        <f t="shared" si="15"/>
        <v>0</v>
      </c>
      <c r="AU404" s="89"/>
      <c r="AV404" s="89"/>
      <c r="AW404" s="89"/>
      <c r="AX404" s="89"/>
      <c r="AY404" s="54">
        <f>MATCH(AT404,標準報酬等級表!$F$8:$F$57,1)</f>
        <v>1</v>
      </c>
      <c r="AZ404" s="54"/>
      <c r="BA404" s="54"/>
      <c r="BB404" s="54">
        <f>LOOKUP(AY404,標準報酬等級表!$A$8:$A$57,標準報酬等級表!$D$8:$D$57)</f>
        <v>58</v>
      </c>
      <c r="BC404" s="54"/>
      <c r="BD404" s="54"/>
      <c r="BE404" s="54">
        <f t="shared" si="16"/>
        <v>1</v>
      </c>
      <c r="BF404" s="54"/>
      <c r="BG404" s="54"/>
      <c r="BH404" s="54">
        <f>LOOKUP(BE404,標準報酬等級表!$B$11:$B$42,標準報酬等級表!$D$11:$D$42)</f>
        <v>88</v>
      </c>
      <c r="BI404" s="54"/>
      <c r="BJ404" s="54"/>
      <c r="BK404" s="54">
        <f t="shared" si="17"/>
        <v>1</v>
      </c>
      <c r="BL404" s="54"/>
      <c r="BM404" s="54"/>
      <c r="BN404" s="54"/>
      <c r="BO404" s="54">
        <f>LOOKUP(BK404,標準報酬等級表!$B$11:$B$42,標準報酬等級表!$D$11:$D$42)</f>
        <v>88</v>
      </c>
      <c r="BP404" s="54"/>
      <c r="BQ404" s="54"/>
      <c r="BR404" s="54"/>
      <c r="BS404" s="49"/>
      <c r="BT404" s="49"/>
      <c r="BU404" s="49"/>
      <c r="BV404" s="49"/>
      <c r="BW404" s="49"/>
      <c r="BX404" s="49"/>
      <c r="BY404" s="49"/>
      <c r="BZ404" s="49"/>
      <c r="CA404" s="49"/>
      <c r="CB404" s="49"/>
      <c r="CC404" s="55"/>
      <c r="CD404" s="55"/>
      <c r="CE404" s="55"/>
      <c r="CF404" s="55"/>
      <c r="CG404" s="55"/>
      <c r="CH404" s="55"/>
    </row>
    <row r="405" spans="2:86" ht="21.75" customHeight="1" x14ac:dyDescent="0.15">
      <c r="B405" s="55"/>
      <c r="C405" s="55"/>
      <c r="D405" s="55"/>
      <c r="E405" s="55"/>
      <c r="F405" s="55"/>
      <c r="G405" s="55"/>
      <c r="H405" s="55"/>
      <c r="I405" s="55"/>
      <c r="J405" s="55"/>
      <c r="K405" s="55"/>
      <c r="L405" s="55"/>
      <c r="M405" s="55"/>
      <c r="N405" s="55"/>
      <c r="O405" s="55"/>
      <c r="P405" s="55"/>
      <c r="Q405" s="55"/>
      <c r="R405" s="55"/>
      <c r="S405" s="55"/>
      <c r="T405" s="55"/>
      <c r="U405" s="49"/>
      <c r="V405" s="49"/>
      <c r="W405" s="49"/>
      <c r="X405" s="49"/>
      <c r="Y405" s="49"/>
      <c r="Z405" s="49"/>
      <c r="AA405" s="49"/>
      <c r="AB405" s="49"/>
      <c r="AC405" s="49"/>
      <c r="AD405" s="49"/>
      <c r="AE405" s="49"/>
      <c r="AF405" s="49"/>
      <c r="AG405" s="55"/>
      <c r="AH405" s="55"/>
      <c r="AI405" s="55"/>
      <c r="AJ405" s="55"/>
      <c r="AK405" s="55"/>
      <c r="AL405" s="55"/>
      <c r="AM405" s="55"/>
      <c r="AN405" s="55"/>
      <c r="AO405" s="55"/>
      <c r="AP405" s="55"/>
      <c r="AQ405" s="55"/>
      <c r="AR405" s="55"/>
      <c r="AS405" s="55"/>
      <c r="AT405" s="89">
        <f t="shared" ref="AT405:AT468" si="18">AJ405+AO405</f>
        <v>0</v>
      </c>
      <c r="AU405" s="89"/>
      <c r="AV405" s="89"/>
      <c r="AW405" s="89"/>
      <c r="AX405" s="89"/>
      <c r="AY405" s="54">
        <f>MATCH(AT405,標準報酬等級表!$F$8:$F$57,1)</f>
        <v>1</v>
      </c>
      <c r="AZ405" s="54"/>
      <c r="BA405" s="54"/>
      <c r="BB405" s="54">
        <f>LOOKUP(AY405,標準報酬等級表!$A$8:$A$57,標準報酬等級表!$D$8:$D$57)</f>
        <v>58</v>
      </c>
      <c r="BC405" s="54"/>
      <c r="BD405" s="54"/>
      <c r="BE405" s="54">
        <f t="shared" ref="BE405:BE468" si="19">BK405</f>
        <v>1</v>
      </c>
      <c r="BF405" s="54"/>
      <c r="BG405" s="54"/>
      <c r="BH405" s="54">
        <f>LOOKUP(BE405,標準報酬等級表!$B$11:$B$42,標準報酬等級表!$D$11:$D$42)</f>
        <v>88</v>
      </c>
      <c r="BI405" s="54"/>
      <c r="BJ405" s="54"/>
      <c r="BK405" s="54">
        <f t="shared" si="17"/>
        <v>1</v>
      </c>
      <c r="BL405" s="54"/>
      <c r="BM405" s="54"/>
      <c r="BN405" s="54"/>
      <c r="BO405" s="54">
        <f>LOOKUP(BK405,標準報酬等級表!$B$11:$B$42,標準報酬等級表!$D$11:$D$42)</f>
        <v>88</v>
      </c>
      <c r="BP405" s="54"/>
      <c r="BQ405" s="54"/>
      <c r="BR405" s="54"/>
      <c r="BS405" s="49"/>
      <c r="BT405" s="49"/>
      <c r="BU405" s="49"/>
      <c r="BV405" s="49"/>
      <c r="BW405" s="49"/>
      <c r="BX405" s="49"/>
      <c r="BY405" s="49"/>
      <c r="BZ405" s="49"/>
      <c r="CA405" s="49"/>
      <c r="CB405" s="49"/>
      <c r="CC405" s="55"/>
      <c r="CD405" s="55"/>
      <c r="CE405" s="55"/>
      <c r="CF405" s="55"/>
      <c r="CG405" s="55"/>
      <c r="CH405" s="55"/>
    </row>
    <row r="406" spans="2:86" ht="21.75" customHeight="1" x14ac:dyDescent="0.15">
      <c r="B406" s="55"/>
      <c r="C406" s="55"/>
      <c r="D406" s="55"/>
      <c r="E406" s="55"/>
      <c r="F406" s="55"/>
      <c r="G406" s="55"/>
      <c r="H406" s="55"/>
      <c r="I406" s="55"/>
      <c r="J406" s="55"/>
      <c r="K406" s="55"/>
      <c r="L406" s="55"/>
      <c r="M406" s="55"/>
      <c r="N406" s="55"/>
      <c r="O406" s="55"/>
      <c r="P406" s="55"/>
      <c r="Q406" s="55"/>
      <c r="R406" s="55"/>
      <c r="S406" s="55"/>
      <c r="T406" s="55"/>
      <c r="U406" s="49"/>
      <c r="V406" s="49"/>
      <c r="W406" s="49"/>
      <c r="X406" s="49"/>
      <c r="Y406" s="49"/>
      <c r="Z406" s="49"/>
      <c r="AA406" s="49"/>
      <c r="AB406" s="49"/>
      <c r="AC406" s="49"/>
      <c r="AD406" s="49"/>
      <c r="AE406" s="49"/>
      <c r="AF406" s="49"/>
      <c r="AG406" s="55"/>
      <c r="AH406" s="55"/>
      <c r="AI406" s="55"/>
      <c r="AJ406" s="55"/>
      <c r="AK406" s="55"/>
      <c r="AL406" s="55"/>
      <c r="AM406" s="55"/>
      <c r="AN406" s="55"/>
      <c r="AO406" s="55"/>
      <c r="AP406" s="55"/>
      <c r="AQ406" s="55"/>
      <c r="AR406" s="55"/>
      <c r="AS406" s="55"/>
      <c r="AT406" s="89">
        <f t="shared" si="18"/>
        <v>0</v>
      </c>
      <c r="AU406" s="89"/>
      <c r="AV406" s="89"/>
      <c r="AW406" s="89"/>
      <c r="AX406" s="89"/>
      <c r="AY406" s="54">
        <f>MATCH(AT406,標準報酬等級表!$F$8:$F$57,1)</f>
        <v>1</v>
      </c>
      <c r="AZ406" s="54"/>
      <c r="BA406" s="54"/>
      <c r="BB406" s="54">
        <f>LOOKUP(AY406,標準報酬等級表!$A$8:$A$57,標準報酬等級表!$D$8:$D$57)</f>
        <v>58</v>
      </c>
      <c r="BC406" s="54"/>
      <c r="BD406" s="54"/>
      <c r="BE406" s="54">
        <f t="shared" si="19"/>
        <v>1</v>
      </c>
      <c r="BF406" s="54"/>
      <c r="BG406" s="54"/>
      <c r="BH406" s="54">
        <f>LOOKUP(BE406,標準報酬等級表!$B$11:$B$42,標準報酬等級表!$D$11:$D$42)</f>
        <v>88</v>
      </c>
      <c r="BI406" s="54"/>
      <c r="BJ406" s="54"/>
      <c r="BK406" s="54">
        <f t="shared" ref="BK406:BK469" si="20">IF(AY406&gt;35,32,IF(AY406&lt;4,1,AY406-3))</f>
        <v>1</v>
      </c>
      <c r="BL406" s="54"/>
      <c r="BM406" s="54"/>
      <c r="BN406" s="54"/>
      <c r="BO406" s="54">
        <f>LOOKUP(BK406,標準報酬等級表!$B$11:$B$42,標準報酬等級表!$D$11:$D$42)</f>
        <v>88</v>
      </c>
      <c r="BP406" s="54"/>
      <c r="BQ406" s="54"/>
      <c r="BR406" s="54"/>
      <c r="BS406" s="49"/>
      <c r="BT406" s="49"/>
      <c r="BU406" s="49"/>
      <c r="BV406" s="49"/>
      <c r="BW406" s="49"/>
      <c r="BX406" s="49"/>
      <c r="BY406" s="49"/>
      <c r="BZ406" s="49"/>
      <c r="CA406" s="49"/>
      <c r="CB406" s="49"/>
      <c r="CC406" s="55"/>
      <c r="CD406" s="55"/>
      <c r="CE406" s="55"/>
      <c r="CF406" s="55"/>
      <c r="CG406" s="55"/>
      <c r="CH406" s="55"/>
    </row>
    <row r="407" spans="2:86" ht="21.75" customHeight="1" x14ac:dyDescent="0.15">
      <c r="B407" s="55"/>
      <c r="C407" s="55"/>
      <c r="D407" s="55"/>
      <c r="E407" s="55"/>
      <c r="F407" s="55"/>
      <c r="G407" s="55"/>
      <c r="H407" s="55"/>
      <c r="I407" s="55"/>
      <c r="J407" s="55"/>
      <c r="K407" s="55"/>
      <c r="L407" s="55"/>
      <c r="M407" s="55"/>
      <c r="N407" s="55"/>
      <c r="O407" s="55"/>
      <c r="P407" s="55"/>
      <c r="Q407" s="55"/>
      <c r="R407" s="55"/>
      <c r="S407" s="55"/>
      <c r="T407" s="55"/>
      <c r="U407" s="49"/>
      <c r="V407" s="49"/>
      <c r="W407" s="49"/>
      <c r="X407" s="49"/>
      <c r="Y407" s="49"/>
      <c r="Z407" s="49"/>
      <c r="AA407" s="49"/>
      <c r="AB407" s="49"/>
      <c r="AC407" s="49"/>
      <c r="AD407" s="49"/>
      <c r="AE407" s="49"/>
      <c r="AF407" s="49"/>
      <c r="AG407" s="55"/>
      <c r="AH407" s="55"/>
      <c r="AI407" s="55"/>
      <c r="AJ407" s="55"/>
      <c r="AK407" s="55"/>
      <c r="AL407" s="55"/>
      <c r="AM407" s="55"/>
      <c r="AN407" s="55"/>
      <c r="AO407" s="55"/>
      <c r="AP407" s="55"/>
      <c r="AQ407" s="55"/>
      <c r="AR407" s="55"/>
      <c r="AS407" s="55"/>
      <c r="AT407" s="89">
        <f t="shared" si="18"/>
        <v>0</v>
      </c>
      <c r="AU407" s="89"/>
      <c r="AV407" s="89"/>
      <c r="AW407" s="89"/>
      <c r="AX407" s="89"/>
      <c r="AY407" s="54">
        <f>MATCH(AT407,標準報酬等級表!$F$8:$F$57,1)</f>
        <v>1</v>
      </c>
      <c r="AZ407" s="54"/>
      <c r="BA407" s="54"/>
      <c r="BB407" s="54">
        <f>LOOKUP(AY407,標準報酬等級表!$A$8:$A$57,標準報酬等級表!$D$8:$D$57)</f>
        <v>58</v>
      </c>
      <c r="BC407" s="54"/>
      <c r="BD407" s="54"/>
      <c r="BE407" s="54">
        <f t="shared" si="19"/>
        <v>1</v>
      </c>
      <c r="BF407" s="54"/>
      <c r="BG407" s="54"/>
      <c r="BH407" s="54">
        <f>LOOKUP(BE407,標準報酬等級表!$B$11:$B$42,標準報酬等級表!$D$11:$D$42)</f>
        <v>88</v>
      </c>
      <c r="BI407" s="54"/>
      <c r="BJ407" s="54"/>
      <c r="BK407" s="54">
        <f t="shared" si="20"/>
        <v>1</v>
      </c>
      <c r="BL407" s="54"/>
      <c r="BM407" s="54"/>
      <c r="BN407" s="54"/>
      <c r="BO407" s="54">
        <f>LOOKUP(BK407,標準報酬等級表!$B$11:$B$42,標準報酬等級表!$D$11:$D$42)</f>
        <v>88</v>
      </c>
      <c r="BP407" s="54"/>
      <c r="BQ407" s="54"/>
      <c r="BR407" s="54"/>
      <c r="BS407" s="49"/>
      <c r="BT407" s="49"/>
      <c r="BU407" s="49"/>
      <c r="BV407" s="49"/>
      <c r="BW407" s="49"/>
      <c r="BX407" s="49"/>
      <c r="BY407" s="49"/>
      <c r="BZ407" s="49"/>
      <c r="CA407" s="49"/>
      <c r="CB407" s="49"/>
      <c r="CC407" s="55"/>
      <c r="CD407" s="55"/>
      <c r="CE407" s="55"/>
      <c r="CF407" s="55"/>
      <c r="CG407" s="55"/>
      <c r="CH407" s="55"/>
    </row>
    <row r="408" spans="2:86" ht="21.75" customHeight="1" x14ac:dyDescent="0.15">
      <c r="B408" s="55"/>
      <c r="C408" s="55"/>
      <c r="D408" s="55"/>
      <c r="E408" s="55"/>
      <c r="F408" s="55"/>
      <c r="G408" s="55"/>
      <c r="H408" s="55"/>
      <c r="I408" s="55"/>
      <c r="J408" s="55"/>
      <c r="K408" s="55"/>
      <c r="L408" s="55"/>
      <c r="M408" s="55"/>
      <c r="N408" s="55"/>
      <c r="O408" s="55"/>
      <c r="P408" s="55"/>
      <c r="Q408" s="55"/>
      <c r="R408" s="55"/>
      <c r="S408" s="55"/>
      <c r="T408" s="55"/>
      <c r="U408" s="49"/>
      <c r="V408" s="49"/>
      <c r="W408" s="49"/>
      <c r="X408" s="49"/>
      <c r="Y408" s="49"/>
      <c r="Z408" s="49"/>
      <c r="AA408" s="49"/>
      <c r="AB408" s="49"/>
      <c r="AC408" s="49"/>
      <c r="AD408" s="49"/>
      <c r="AE408" s="49"/>
      <c r="AF408" s="49"/>
      <c r="AG408" s="55"/>
      <c r="AH408" s="55"/>
      <c r="AI408" s="55"/>
      <c r="AJ408" s="55"/>
      <c r="AK408" s="55"/>
      <c r="AL408" s="55"/>
      <c r="AM408" s="55"/>
      <c r="AN408" s="55"/>
      <c r="AO408" s="55"/>
      <c r="AP408" s="55"/>
      <c r="AQ408" s="55"/>
      <c r="AR408" s="55"/>
      <c r="AS408" s="55"/>
      <c r="AT408" s="89">
        <f t="shared" si="18"/>
        <v>0</v>
      </c>
      <c r="AU408" s="89"/>
      <c r="AV408" s="89"/>
      <c r="AW408" s="89"/>
      <c r="AX408" s="89"/>
      <c r="AY408" s="54">
        <f>MATCH(AT408,標準報酬等級表!$F$8:$F$57,1)</f>
        <v>1</v>
      </c>
      <c r="AZ408" s="54"/>
      <c r="BA408" s="54"/>
      <c r="BB408" s="54">
        <f>LOOKUP(AY408,標準報酬等級表!$A$8:$A$57,標準報酬等級表!$D$8:$D$57)</f>
        <v>58</v>
      </c>
      <c r="BC408" s="54"/>
      <c r="BD408" s="54"/>
      <c r="BE408" s="54">
        <f t="shared" si="19"/>
        <v>1</v>
      </c>
      <c r="BF408" s="54"/>
      <c r="BG408" s="54"/>
      <c r="BH408" s="54">
        <f>LOOKUP(BE408,標準報酬等級表!$B$11:$B$42,標準報酬等級表!$D$11:$D$42)</f>
        <v>88</v>
      </c>
      <c r="BI408" s="54"/>
      <c r="BJ408" s="54"/>
      <c r="BK408" s="54">
        <f t="shared" si="20"/>
        <v>1</v>
      </c>
      <c r="BL408" s="54"/>
      <c r="BM408" s="54"/>
      <c r="BN408" s="54"/>
      <c r="BO408" s="54">
        <f>LOOKUP(BK408,標準報酬等級表!$B$11:$B$42,標準報酬等級表!$D$11:$D$42)</f>
        <v>88</v>
      </c>
      <c r="BP408" s="54"/>
      <c r="BQ408" s="54"/>
      <c r="BR408" s="54"/>
      <c r="BS408" s="49"/>
      <c r="BT408" s="49"/>
      <c r="BU408" s="49"/>
      <c r="BV408" s="49"/>
      <c r="BW408" s="49"/>
      <c r="BX408" s="49"/>
      <c r="BY408" s="49"/>
      <c r="BZ408" s="49"/>
      <c r="CA408" s="49"/>
      <c r="CB408" s="49"/>
      <c r="CC408" s="55"/>
      <c r="CD408" s="55"/>
      <c r="CE408" s="55"/>
      <c r="CF408" s="55"/>
      <c r="CG408" s="55"/>
      <c r="CH408" s="55"/>
    </row>
    <row r="409" spans="2:86" ht="21.75" customHeight="1" x14ac:dyDescent="0.15">
      <c r="B409" s="55"/>
      <c r="C409" s="55"/>
      <c r="D409" s="55"/>
      <c r="E409" s="55"/>
      <c r="F409" s="55"/>
      <c r="G409" s="55"/>
      <c r="H409" s="55"/>
      <c r="I409" s="55"/>
      <c r="J409" s="55"/>
      <c r="K409" s="55"/>
      <c r="L409" s="55"/>
      <c r="M409" s="55"/>
      <c r="N409" s="55"/>
      <c r="O409" s="55"/>
      <c r="P409" s="55"/>
      <c r="Q409" s="55"/>
      <c r="R409" s="55"/>
      <c r="S409" s="55"/>
      <c r="T409" s="55"/>
      <c r="U409" s="49"/>
      <c r="V409" s="49"/>
      <c r="W409" s="49"/>
      <c r="X409" s="49"/>
      <c r="Y409" s="49"/>
      <c r="Z409" s="49"/>
      <c r="AA409" s="49"/>
      <c r="AB409" s="49"/>
      <c r="AC409" s="49"/>
      <c r="AD409" s="49"/>
      <c r="AE409" s="49"/>
      <c r="AF409" s="49"/>
      <c r="AG409" s="55"/>
      <c r="AH409" s="55"/>
      <c r="AI409" s="55"/>
      <c r="AJ409" s="55"/>
      <c r="AK409" s="55"/>
      <c r="AL409" s="55"/>
      <c r="AM409" s="55"/>
      <c r="AN409" s="55"/>
      <c r="AO409" s="55"/>
      <c r="AP409" s="55"/>
      <c r="AQ409" s="55"/>
      <c r="AR409" s="55"/>
      <c r="AS409" s="55"/>
      <c r="AT409" s="89">
        <f t="shared" si="18"/>
        <v>0</v>
      </c>
      <c r="AU409" s="89"/>
      <c r="AV409" s="89"/>
      <c r="AW409" s="89"/>
      <c r="AX409" s="89"/>
      <c r="AY409" s="54">
        <f>MATCH(AT409,標準報酬等級表!$F$8:$F$57,1)</f>
        <v>1</v>
      </c>
      <c r="AZ409" s="54"/>
      <c r="BA409" s="54"/>
      <c r="BB409" s="54">
        <f>LOOKUP(AY409,標準報酬等級表!$A$8:$A$57,標準報酬等級表!$D$8:$D$57)</f>
        <v>58</v>
      </c>
      <c r="BC409" s="54"/>
      <c r="BD409" s="54"/>
      <c r="BE409" s="54">
        <f t="shared" si="19"/>
        <v>1</v>
      </c>
      <c r="BF409" s="54"/>
      <c r="BG409" s="54"/>
      <c r="BH409" s="54">
        <f>LOOKUP(BE409,標準報酬等級表!$B$11:$B$42,標準報酬等級表!$D$11:$D$42)</f>
        <v>88</v>
      </c>
      <c r="BI409" s="54"/>
      <c r="BJ409" s="54"/>
      <c r="BK409" s="54">
        <f t="shared" si="20"/>
        <v>1</v>
      </c>
      <c r="BL409" s="54"/>
      <c r="BM409" s="54"/>
      <c r="BN409" s="54"/>
      <c r="BO409" s="54">
        <f>LOOKUP(BK409,標準報酬等級表!$B$11:$B$42,標準報酬等級表!$D$11:$D$42)</f>
        <v>88</v>
      </c>
      <c r="BP409" s="54"/>
      <c r="BQ409" s="54"/>
      <c r="BR409" s="54"/>
      <c r="BS409" s="49"/>
      <c r="BT409" s="49"/>
      <c r="BU409" s="49"/>
      <c r="BV409" s="49"/>
      <c r="BW409" s="49"/>
      <c r="BX409" s="49"/>
      <c r="BY409" s="49"/>
      <c r="BZ409" s="49"/>
      <c r="CA409" s="49"/>
      <c r="CB409" s="49"/>
      <c r="CC409" s="55"/>
      <c r="CD409" s="55"/>
      <c r="CE409" s="55"/>
      <c r="CF409" s="55"/>
      <c r="CG409" s="55"/>
      <c r="CH409" s="55"/>
    </row>
    <row r="410" spans="2:86" ht="21.75" customHeight="1" x14ac:dyDescent="0.15">
      <c r="B410" s="55"/>
      <c r="C410" s="55"/>
      <c r="D410" s="55"/>
      <c r="E410" s="55"/>
      <c r="F410" s="55"/>
      <c r="G410" s="55"/>
      <c r="H410" s="55"/>
      <c r="I410" s="55"/>
      <c r="J410" s="55"/>
      <c r="K410" s="55"/>
      <c r="L410" s="55"/>
      <c r="M410" s="55"/>
      <c r="N410" s="55"/>
      <c r="O410" s="55"/>
      <c r="P410" s="55"/>
      <c r="Q410" s="55"/>
      <c r="R410" s="55"/>
      <c r="S410" s="55"/>
      <c r="T410" s="55"/>
      <c r="U410" s="49"/>
      <c r="V410" s="49"/>
      <c r="W410" s="49"/>
      <c r="X410" s="49"/>
      <c r="Y410" s="49"/>
      <c r="Z410" s="49"/>
      <c r="AA410" s="49"/>
      <c r="AB410" s="49"/>
      <c r="AC410" s="49"/>
      <c r="AD410" s="49"/>
      <c r="AE410" s="49"/>
      <c r="AF410" s="49"/>
      <c r="AG410" s="55"/>
      <c r="AH410" s="55"/>
      <c r="AI410" s="55"/>
      <c r="AJ410" s="55"/>
      <c r="AK410" s="55"/>
      <c r="AL410" s="55"/>
      <c r="AM410" s="55"/>
      <c r="AN410" s="55"/>
      <c r="AO410" s="55"/>
      <c r="AP410" s="55"/>
      <c r="AQ410" s="55"/>
      <c r="AR410" s="55"/>
      <c r="AS410" s="55"/>
      <c r="AT410" s="89">
        <f t="shared" si="18"/>
        <v>0</v>
      </c>
      <c r="AU410" s="89"/>
      <c r="AV410" s="89"/>
      <c r="AW410" s="89"/>
      <c r="AX410" s="89"/>
      <c r="AY410" s="54">
        <f>MATCH(AT410,標準報酬等級表!$F$8:$F$57,1)</f>
        <v>1</v>
      </c>
      <c r="AZ410" s="54"/>
      <c r="BA410" s="54"/>
      <c r="BB410" s="54">
        <f>LOOKUP(AY410,標準報酬等級表!$A$8:$A$57,標準報酬等級表!$D$8:$D$57)</f>
        <v>58</v>
      </c>
      <c r="BC410" s="54"/>
      <c r="BD410" s="54"/>
      <c r="BE410" s="54">
        <f t="shared" si="19"/>
        <v>1</v>
      </c>
      <c r="BF410" s="54"/>
      <c r="BG410" s="54"/>
      <c r="BH410" s="54">
        <f>LOOKUP(BE410,標準報酬等級表!$B$11:$B$42,標準報酬等級表!$D$11:$D$42)</f>
        <v>88</v>
      </c>
      <c r="BI410" s="54"/>
      <c r="BJ410" s="54"/>
      <c r="BK410" s="54">
        <f t="shared" si="20"/>
        <v>1</v>
      </c>
      <c r="BL410" s="54"/>
      <c r="BM410" s="54"/>
      <c r="BN410" s="54"/>
      <c r="BO410" s="54">
        <f>LOOKUP(BK410,標準報酬等級表!$B$11:$B$42,標準報酬等級表!$D$11:$D$42)</f>
        <v>88</v>
      </c>
      <c r="BP410" s="54"/>
      <c r="BQ410" s="54"/>
      <c r="BR410" s="54"/>
      <c r="BS410" s="49"/>
      <c r="BT410" s="49"/>
      <c r="BU410" s="49"/>
      <c r="BV410" s="49"/>
      <c r="BW410" s="49"/>
      <c r="BX410" s="49"/>
      <c r="BY410" s="49"/>
      <c r="BZ410" s="49"/>
      <c r="CA410" s="49"/>
      <c r="CB410" s="49"/>
      <c r="CC410" s="55"/>
      <c r="CD410" s="55"/>
      <c r="CE410" s="55"/>
      <c r="CF410" s="55"/>
      <c r="CG410" s="55"/>
      <c r="CH410" s="55"/>
    </row>
    <row r="411" spans="2:86" ht="21.75" customHeight="1" x14ac:dyDescent="0.15">
      <c r="B411" s="55"/>
      <c r="C411" s="55"/>
      <c r="D411" s="55"/>
      <c r="E411" s="55"/>
      <c r="F411" s="55"/>
      <c r="G411" s="55"/>
      <c r="H411" s="55"/>
      <c r="I411" s="55"/>
      <c r="J411" s="55"/>
      <c r="K411" s="55"/>
      <c r="L411" s="55"/>
      <c r="M411" s="55"/>
      <c r="N411" s="55"/>
      <c r="O411" s="55"/>
      <c r="P411" s="55"/>
      <c r="Q411" s="55"/>
      <c r="R411" s="55"/>
      <c r="S411" s="55"/>
      <c r="T411" s="55"/>
      <c r="U411" s="49"/>
      <c r="V411" s="49"/>
      <c r="W411" s="49"/>
      <c r="X411" s="49"/>
      <c r="Y411" s="49"/>
      <c r="Z411" s="49"/>
      <c r="AA411" s="49"/>
      <c r="AB411" s="49"/>
      <c r="AC411" s="49"/>
      <c r="AD411" s="49"/>
      <c r="AE411" s="49"/>
      <c r="AF411" s="49"/>
      <c r="AG411" s="55"/>
      <c r="AH411" s="55"/>
      <c r="AI411" s="55"/>
      <c r="AJ411" s="55"/>
      <c r="AK411" s="55"/>
      <c r="AL411" s="55"/>
      <c r="AM411" s="55"/>
      <c r="AN411" s="55"/>
      <c r="AO411" s="55"/>
      <c r="AP411" s="55"/>
      <c r="AQ411" s="55"/>
      <c r="AR411" s="55"/>
      <c r="AS411" s="55"/>
      <c r="AT411" s="89">
        <f t="shared" si="18"/>
        <v>0</v>
      </c>
      <c r="AU411" s="89"/>
      <c r="AV411" s="89"/>
      <c r="AW411" s="89"/>
      <c r="AX411" s="89"/>
      <c r="AY411" s="54">
        <f>MATCH(AT411,標準報酬等級表!$F$8:$F$57,1)</f>
        <v>1</v>
      </c>
      <c r="AZ411" s="54"/>
      <c r="BA411" s="54"/>
      <c r="BB411" s="54">
        <f>LOOKUP(AY411,標準報酬等級表!$A$8:$A$57,標準報酬等級表!$D$8:$D$57)</f>
        <v>58</v>
      </c>
      <c r="BC411" s="54"/>
      <c r="BD411" s="54"/>
      <c r="BE411" s="54">
        <f t="shared" si="19"/>
        <v>1</v>
      </c>
      <c r="BF411" s="54"/>
      <c r="BG411" s="54"/>
      <c r="BH411" s="54">
        <f>LOOKUP(BE411,標準報酬等級表!$B$11:$B$42,標準報酬等級表!$D$11:$D$42)</f>
        <v>88</v>
      </c>
      <c r="BI411" s="54"/>
      <c r="BJ411" s="54"/>
      <c r="BK411" s="54">
        <f t="shared" si="20"/>
        <v>1</v>
      </c>
      <c r="BL411" s="54"/>
      <c r="BM411" s="54"/>
      <c r="BN411" s="54"/>
      <c r="BO411" s="54">
        <f>LOOKUP(BK411,標準報酬等級表!$B$11:$B$42,標準報酬等級表!$D$11:$D$42)</f>
        <v>88</v>
      </c>
      <c r="BP411" s="54"/>
      <c r="BQ411" s="54"/>
      <c r="BR411" s="54"/>
      <c r="BS411" s="49"/>
      <c r="BT411" s="49"/>
      <c r="BU411" s="49"/>
      <c r="BV411" s="49"/>
      <c r="BW411" s="49"/>
      <c r="BX411" s="49"/>
      <c r="BY411" s="49"/>
      <c r="BZ411" s="49"/>
      <c r="CA411" s="49"/>
      <c r="CB411" s="49"/>
      <c r="CC411" s="55"/>
      <c r="CD411" s="55"/>
      <c r="CE411" s="55"/>
      <c r="CF411" s="55"/>
      <c r="CG411" s="55"/>
      <c r="CH411" s="55"/>
    </row>
    <row r="412" spans="2:86" ht="21.75" customHeight="1" x14ac:dyDescent="0.15">
      <c r="B412" s="55"/>
      <c r="C412" s="55"/>
      <c r="D412" s="55"/>
      <c r="E412" s="55"/>
      <c r="F412" s="55"/>
      <c r="G412" s="55"/>
      <c r="H412" s="55"/>
      <c r="I412" s="55"/>
      <c r="J412" s="55"/>
      <c r="K412" s="55"/>
      <c r="L412" s="55"/>
      <c r="M412" s="55"/>
      <c r="N412" s="55"/>
      <c r="O412" s="55"/>
      <c r="P412" s="55"/>
      <c r="Q412" s="55"/>
      <c r="R412" s="55"/>
      <c r="S412" s="55"/>
      <c r="T412" s="55"/>
      <c r="U412" s="49"/>
      <c r="V412" s="49"/>
      <c r="W412" s="49"/>
      <c r="X412" s="49"/>
      <c r="Y412" s="49"/>
      <c r="Z412" s="49"/>
      <c r="AA412" s="49"/>
      <c r="AB412" s="49"/>
      <c r="AC412" s="49"/>
      <c r="AD412" s="49"/>
      <c r="AE412" s="49"/>
      <c r="AF412" s="49"/>
      <c r="AG412" s="55"/>
      <c r="AH412" s="55"/>
      <c r="AI412" s="55"/>
      <c r="AJ412" s="55"/>
      <c r="AK412" s="55"/>
      <c r="AL412" s="55"/>
      <c r="AM412" s="55"/>
      <c r="AN412" s="55"/>
      <c r="AO412" s="55"/>
      <c r="AP412" s="55"/>
      <c r="AQ412" s="55"/>
      <c r="AR412" s="55"/>
      <c r="AS412" s="55"/>
      <c r="AT412" s="89">
        <f t="shared" si="18"/>
        <v>0</v>
      </c>
      <c r="AU412" s="89"/>
      <c r="AV412" s="89"/>
      <c r="AW412" s="89"/>
      <c r="AX412" s="89"/>
      <c r="AY412" s="54">
        <f>MATCH(AT412,標準報酬等級表!$F$8:$F$57,1)</f>
        <v>1</v>
      </c>
      <c r="AZ412" s="54"/>
      <c r="BA412" s="54"/>
      <c r="BB412" s="54">
        <f>LOOKUP(AY412,標準報酬等級表!$A$8:$A$57,標準報酬等級表!$D$8:$D$57)</f>
        <v>58</v>
      </c>
      <c r="BC412" s="54"/>
      <c r="BD412" s="54"/>
      <c r="BE412" s="54">
        <f t="shared" si="19"/>
        <v>1</v>
      </c>
      <c r="BF412" s="54"/>
      <c r="BG412" s="54"/>
      <c r="BH412" s="54">
        <f>LOOKUP(BE412,標準報酬等級表!$B$11:$B$42,標準報酬等級表!$D$11:$D$42)</f>
        <v>88</v>
      </c>
      <c r="BI412" s="54"/>
      <c r="BJ412" s="54"/>
      <c r="BK412" s="54">
        <f t="shared" si="20"/>
        <v>1</v>
      </c>
      <c r="BL412" s="54"/>
      <c r="BM412" s="54"/>
      <c r="BN412" s="54"/>
      <c r="BO412" s="54">
        <f>LOOKUP(BK412,標準報酬等級表!$B$11:$B$42,標準報酬等級表!$D$11:$D$42)</f>
        <v>88</v>
      </c>
      <c r="BP412" s="54"/>
      <c r="BQ412" s="54"/>
      <c r="BR412" s="54"/>
      <c r="BS412" s="49"/>
      <c r="BT412" s="49"/>
      <c r="BU412" s="49"/>
      <c r="BV412" s="49"/>
      <c r="BW412" s="49"/>
      <c r="BX412" s="49"/>
      <c r="BY412" s="49"/>
      <c r="BZ412" s="49"/>
      <c r="CA412" s="49"/>
      <c r="CB412" s="49"/>
      <c r="CC412" s="55"/>
      <c r="CD412" s="55"/>
      <c r="CE412" s="55"/>
      <c r="CF412" s="55"/>
      <c r="CG412" s="55"/>
      <c r="CH412" s="55"/>
    </row>
    <row r="413" spans="2:86" ht="21.75" customHeight="1" x14ac:dyDescent="0.15">
      <c r="B413" s="55"/>
      <c r="C413" s="55"/>
      <c r="D413" s="55"/>
      <c r="E413" s="55"/>
      <c r="F413" s="55"/>
      <c r="G413" s="55"/>
      <c r="H413" s="55"/>
      <c r="I413" s="55"/>
      <c r="J413" s="55"/>
      <c r="K413" s="55"/>
      <c r="L413" s="55"/>
      <c r="M413" s="55"/>
      <c r="N413" s="55"/>
      <c r="O413" s="55"/>
      <c r="P413" s="55"/>
      <c r="Q413" s="55"/>
      <c r="R413" s="55"/>
      <c r="S413" s="55"/>
      <c r="T413" s="55"/>
      <c r="U413" s="49"/>
      <c r="V413" s="49"/>
      <c r="W413" s="49"/>
      <c r="X413" s="49"/>
      <c r="Y413" s="49"/>
      <c r="Z413" s="49"/>
      <c r="AA413" s="49"/>
      <c r="AB413" s="49"/>
      <c r="AC413" s="49"/>
      <c r="AD413" s="49"/>
      <c r="AE413" s="49"/>
      <c r="AF413" s="49"/>
      <c r="AG413" s="55"/>
      <c r="AH413" s="55"/>
      <c r="AI413" s="55"/>
      <c r="AJ413" s="55"/>
      <c r="AK413" s="55"/>
      <c r="AL413" s="55"/>
      <c r="AM413" s="55"/>
      <c r="AN413" s="55"/>
      <c r="AO413" s="55"/>
      <c r="AP413" s="55"/>
      <c r="AQ413" s="55"/>
      <c r="AR413" s="55"/>
      <c r="AS413" s="55"/>
      <c r="AT413" s="89">
        <f t="shared" si="18"/>
        <v>0</v>
      </c>
      <c r="AU413" s="89"/>
      <c r="AV413" s="89"/>
      <c r="AW413" s="89"/>
      <c r="AX413" s="89"/>
      <c r="AY413" s="54">
        <f>MATCH(AT413,標準報酬等級表!$F$8:$F$57,1)</f>
        <v>1</v>
      </c>
      <c r="AZ413" s="54"/>
      <c r="BA413" s="54"/>
      <c r="BB413" s="54">
        <f>LOOKUP(AY413,標準報酬等級表!$A$8:$A$57,標準報酬等級表!$D$8:$D$57)</f>
        <v>58</v>
      </c>
      <c r="BC413" s="54"/>
      <c r="BD413" s="54"/>
      <c r="BE413" s="54">
        <f t="shared" si="19"/>
        <v>1</v>
      </c>
      <c r="BF413" s="54"/>
      <c r="BG413" s="54"/>
      <c r="BH413" s="54">
        <f>LOOKUP(BE413,標準報酬等級表!$B$11:$B$42,標準報酬等級表!$D$11:$D$42)</f>
        <v>88</v>
      </c>
      <c r="BI413" s="54"/>
      <c r="BJ413" s="54"/>
      <c r="BK413" s="54">
        <f t="shared" si="20"/>
        <v>1</v>
      </c>
      <c r="BL413" s="54"/>
      <c r="BM413" s="54"/>
      <c r="BN413" s="54"/>
      <c r="BO413" s="54">
        <f>LOOKUP(BK413,標準報酬等級表!$B$11:$B$42,標準報酬等級表!$D$11:$D$42)</f>
        <v>88</v>
      </c>
      <c r="BP413" s="54"/>
      <c r="BQ413" s="54"/>
      <c r="BR413" s="54"/>
      <c r="BS413" s="49"/>
      <c r="BT413" s="49"/>
      <c r="BU413" s="49"/>
      <c r="BV413" s="49"/>
      <c r="BW413" s="49"/>
      <c r="BX413" s="49"/>
      <c r="BY413" s="49"/>
      <c r="BZ413" s="49"/>
      <c r="CA413" s="49"/>
      <c r="CB413" s="49"/>
      <c r="CC413" s="55"/>
      <c r="CD413" s="55"/>
      <c r="CE413" s="55"/>
      <c r="CF413" s="55"/>
      <c r="CG413" s="55"/>
      <c r="CH413" s="55"/>
    </row>
    <row r="414" spans="2:86" ht="21.75" customHeight="1" x14ac:dyDescent="0.15">
      <c r="B414" s="55"/>
      <c r="C414" s="55"/>
      <c r="D414" s="55"/>
      <c r="E414" s="55"/>
      <c r="F414" s="55"/>
      <c r="G414" s="55"/>
      <c r="H414" s="55"/>
      <c r="I414" s="55"/>
      <c r="J414" s="55"/>
      <c r="K414" s="55"/>
      <c r="L414" s="55"/>
      <c r="M414" s="55"/>
      <c r="N414" s="55"/>
      <c r="O414" s="55"/>
      <c r="P414" s="55"/>
      <c r="Q414" s="55"/>
      <c r="R414" s="55"/>
      <c r="S414" s="55"/>
      <c r="T414" s="55"/>
      <c r="U414" s="49"/>
      <c r="V414" s="49"/>
      <c r="W414" s="49"/>
      <c r="X414" s="49"/>
      <c r="Y414" s="49"/>
      <c r="Z414" s="49"/>
      <c r="AA414" s="49"/>
      <c r="AB414" s="49"/>
      <c r="AC414" s="49"/>
      <c r="AD414" s="49"/>
      <c r="AE414" s="49"/>
      <c r="AF414" s="49"/>
      <c r="AG414" s="55"/>
      <c r="AH414" s="55"/>
      <c r="AI414" s="55"/>
      <c r="AJ414" s="55"/>
      <c r="AK414" s="55"/>
      <c r="AL414" s="55"/>
      <c r="AM414" s="55"/>
      <c r="AN414" s="55"/>
      <c r="AO414" s="55"/>
      <c r="AP414" s="55"/>
      <c r="AQ414" s="55"/>
      <c r="AR414" s="55"/>
      <c r="AS414" s="55"/>
      <c r="AT414" s="89">
        <f t="shared" si="18"/>
        <v>0</v>
      </c>
      <c r="AU414" s="89"/>
      <c r="AV414" s="89"/>
      <c r="AW414" s="89"/>
      <c r="AX414" s="89"/>
      <c r="AY414" s="54">
        <f>MATCH(AT414,標準報酬等級表!$F$8:$F$57,1)</f>
        <v>1</v>
      </c>
      <c r="AZ414" s="54"/>
      <c r="BA414" s="54"/>
      <c r="BB414" s="54">
        <f>LOOKUP(AY414,標準報酬等級表!$A$8:$A$57,標準報酬等級表!$D$8:$D$57)</f>
        <v>58</v>
      </c>
      <c r="BC414" s="54"/>
      <c r="BD414" s="54"/>
      <c r="BE414" s="54">
        <f t="shared" si="19"/>
        <v>1</v>
      </c>
      <c r="BF414" s="54"/>
      <c r="BG414" s="54"/>
      <c r="BH414" s="54">
        <f>LOOKUP(BE414,標準報酬等級表!$B$11:$B$42,標準報酬等級表!$D$11:$D$42)</f>
        <v>88</v>
      </c>
      <c r="BI414" s="54"/>
      <c r="BJ414" s="54"/>
      <c r="BK414" s="54">
        <f t="shared" si="20"/>
        <v>1</v>
      </c>
      <c r="BL414" s="54"/>
      <c r="BM414" s="54"/>
      <c r="BN414" s="54"/>
      <c r="BO414" s="54">
        <f>LOOKUP(BK414,標準報酬等級表!$B$11:$B$42,標準報酬等級表!$D$11:$D$42)</f>
        <v>88</v>
      </c>
      <c r="BP414" s="54"/>
      <c r="BQ414" s="54"/>
      <c r="BR414" s="54"/>
      <c r="BS414" s="49"/>
      <c r="BT414" s="49"/>
      <c r="BU414" s="49"/>
      <c r="BV414" s="49"/>
      <c r="BW414" s="49"/>
      <c r="BX414" s="49"/>
      <c r="BY414" s="49"/>
      <c r="BZ414" s="49"/>
      <c r="CA414" s="49"/>
      <c r="CB414" s="49"/>
      <c r="CC414" s="55"/>
      <c r="CD414" s="55"/>
      <c r="CE414" s="55"/>
      <c r="CF414" s="55"/>
      <c r="CG414" s="55"/>
      <c r="CH414" s="55"/>
    </row>
    <row r="415" spans="2:86" ht="21.75" customHeight="1" x14ac:dyDescent="0.15">
      <c r="B415" s="55"/>
      <c r="C415" s="55"/>
      <c r="D415" s="55"/>
      <c r="E415" s="55"/>
      <c r="F415" s="55"/>
      <c r="G415" s="55"/>
      <c r="H415" s="55"/>
      <c r="I415" s="55"/>
      <c r="J415" s="55"/>
      <c r="K415" s="55"/>
      <c r="L415" s="55"/>
      <c r="M415" s="55"/>
      <c r="N415" s="55"/>
      <c r="O415" s="55"/>
      <c r="P415" s="55"/>
      <c r="Q415" s="55"/>
      <c r="R415" s="55"/>
      <c r="S415" s="55"/>
      <c r="T415" s="55"/>
      <c r="U415" s="49"/>
      <c r="V415" s="49"/>
      <c r="W415" s="49"/>
      <c r="X415" s="49"/>
      <c r="Y415" s="49"/>
      <c r="Z415" s="49"/>
      <c r="AA415" s="49"/>
      <c r="AB415" s="49"/>
      <c r="AC415" s="49"/>
      <c r="AD415" s="49"/>
      <c r="AE415" s="49"/>
      <c r="AF415" s="49"/>
      <c r="AG415" s="55"/>
      <c r="AH415" s="55"/>
      <c r="AI415" s="55"/>
      <c r="AJ415" s="55"/>
      <c r="AK415" s="55"/>
      <c r="AL415" s="55"/>
      <c r="AM415" s="55"/>
      <c r="AN415" s="55"/>
      <c r="AO415" s="55"/>
      <c r="AP415" s="55"/>
      <c r="AQ415" s="55"/>
      <c r="AR415" s="55"/>
      <c r="AS415" s="55"/>
      <c r="AT415" s="89">
        <f t="shared" si="18"/>
        <v>0</v>
      </c>
      <c r="AU415" s="89"/>
      <c r="AV415" s="89"/>
      <c r="AW415" s="89"/>
      <c r="AX415" s="89"/>
      <c r="AY415" s="54">
        <f>MATCH(AT415,標準報酬等級表!$F$8:$F$57,1)</f>
        <v>1</v>
      </c>
      <c r="AZ415" s="54"/>
      <c r="BA415" s="54"/>
      <c r="BB415" s="54">
        <f>LOOKUP(AY415,標準報酬等級表!$A$8:$A$57,標準報酬等級表!$D$8:$D$57)</f>
        <v>58</v>
      </c>
      <c r="BC415" s="54"/>
      <c r="BD415" s="54"/>
      <c r="BE415" s="54">
        <f t="shared" si="19"/>
        <v>1</v>
      </c>
      <c r="BF415" s="54"/>
      <c r="BG415" s="54"/>
      <c r="BH415" s="54">
        <f>LOOKUP(BE415,標準報酬等級表!$B$11:$B$42,標準報酬等級表!$D$11:$D$42)</f>
        <v>88</v>
      </c>
      <c r="BI415" s="54"/>
      <c r="BJ415" s="54"/>
      <c r="BK415" s="54">
        <f t="shared" si="20"/>
        <v>1</v>
      </c>
      <c r="BL415" s="54"/>
      <c r="BM415" s="54"/>
      <c r="BN415" s="54"/>
      <c r="BO415" s="54">
        <f>LOOKUP(BK415,標準報酬等級表!$B$11:$B$42,標準報酬等級表!$D$11:$D$42)</f>
        <v>88</v>
      </c>
      <c r="BP415" s="54"/>
      <c r="BQ415" s="54"/>
      <c r="BR415" s="54"/>
      <c r="BS415" s="49"/>
      <c r="BT415" s="49"/>
      <c r="BU415" s="49"/>
      <c r="BV415" s="49"/>
      <c r="BW415" s="49"/>
      <c r="BX415" s="49"/>
      <c r="BY415" s="49"/>
      <c r="BZ415" s="49"/>
      <c r="CA415" s="49"/>
      <c r="CB415" s="49"/>
      <c r="CC415" s="55"/>
      <c r="CD415" s="55"/>
      <c r="CE415" s="55"/>
      <c r="CF415" s="55"/>
      <c r="CG415" s="55"/>
      <c r="CH415" s="55"/>
    </row>
    <row r="416" spans="2:86" ht="21.75" customHeight="1" x14ac:dyDescent="0.15">
      <c r="B416" s="55"/>
      <c r="C416" s="55"/>
      <c r="D416" s="55"/>
      <c r="E416" s="55"/>
      <c r="F416" s="55"/>
      <c r="G416" s="55"/>
      <c r="H416" s="55"/>
      <c r="I416" s="55"/>
      <c r="J416" s="55"/>
      <c r="K416" s="55"/>
      <c r="L416" s="55"/>
      <c r="M416" s="55"/>
      <c r="N416" s="55"/>
      <c r="O416" s="55"/>
      <c r="P416" s="55"/>
      <c r="Q416" s="55"/>
      <c r="R416" s="55"/>
      <c r="S416" s="55"/>
      <c r="T416" s="55"/>
      <c r="U416" s="49"/>
      <c r="V416" s="49"/>
      <c r="W416" s="49"/>
      <c r="X416" s="49"/>
      <c r="Y416" s="49"/>
      <c r="Z416" s="49"/>
      <c r="AA416" s="49"/>
      <c r="AB416" s="49"/>
      <c r="AC416" s="49"/>
      <c r="AD416" s="49"/>
      <c r="AE416" s="49"/>
      <c r="AF416" s="49"/>
      <c r="AG416" s="55"/>
      <c r="AH416" s="55"/>
      <c r="AI416" s="55"/>
      <c r="AJ416" s="55"/>
      <c r="AK416" s="55"/>
      <c r="AL416" s="55"/>
      <c r="AM416" s="55"/>
      <c r="AN416" s="55"/>
      <c r="AO416" s="55"/>
      <c r="AP416" s="55"/>
      <c r="AQ416" s="55"/>
      <c r="AR416" s="55"/>
      <c r="AS416" s="55"/>
      <c r="AT416" s="89">
        <f t="shared" si="18"/>
        <v>0</v>
      </c>
      <c r="AU416" s="89"/>
      <c r="AV416" s="89"/>
      <c r="AW416" s="89"/>
      <c r="AX416" s="89"/>
      <c r="AY416" s="54">
        <f>MATCH(AT416,標準報酬等級表!$F$8:$F$57,1)</f>
        <v>1</v>
      </c>
      <c r="AZ416" s="54"/>
      <c r="BA416" s="54"/>
      <c r="BB416" s="54">
        <f>LOOKUP(AY416,標準報酬等級表!$A$8:$A$57,標準報酬等級表!$D$8:$D$57)</f>
        <v>58</v>
      </c>
      <c r="BC416" s="54"/>
      <c r="BD416" s="54"/>
      <c r="BE416" s="54">
        <f t="shared" si="19"/>
        <v>1</v>
      </c>
      <c r="BF416" s="54"/>
      <c r="BG416" s="54"/>
      <c r="BH416" s="54">
        <f>LOOKUP(BE416,標準報酬等級表!$B$11:$B$42,標準報酬等級表!$D$11:$D$42)</f>
        <v>88</v>
      </c>
      <c r="BI416" s="54"/>
      <c r="BJ416" s="54"/>
      <c r="BK416" s="54">
        <f t="shared" si="20"/>
        <v>1</v>
      </c>
      <c r="BL416" s="54"/>
      <c r="BM416" s="54"/>
      <c r="BN416" s="54"/>
      <c r="BO416" s="54">
        <f>LOOKUP(BK416,標準報酬等級表!$B$11:$B$42,標準報酬等級表!$D$11:$D$42)</f>
        <v>88</v>
      </c>
      <c r="BP416" s="54"/>
      <c r="BQ416" s="54"/>
      <c r="BR416" s="54"/>
      <c r="BS416" s="49"/>
      <c r="BT416" s="49"/>
      <c r="BU416" s="49"/>
      <c r="BV416" s="49"/>
      <c r="BW416" s="49"/>
      <c r="BX416" s="49"/>
      <c r="BY416" s="49"/>
      <c r="BZ416" s="49"/>
      <c r="CA416" s="49"/>
      <c r="CB416" s="49"/>
      <c r="CC416" s="55"/>
      <c r="CD416" s="55"/>
      <c r="CE416" s="55"/>
      <c r="CF416" s="55"/>
      <c r="CG416" s="55"/>
      <c r="CH416" s="55"/>
    </row>
    <row r="417" spans="2:86" ht="21.75" customHeight="1" x14ac:dyDescent="0.15">
      <c r="B417" s="55"/>
      <c r="C417" s="55"/>
      <c r="D417" s="55"/>
      <c r="E417" s="55"/>
      <c r="F417" s="55"/>
      <c r="G417" s="55"/>
      <c r="H417" s="55"/>
      <c r="I417" s="55"/>
      <c r="J417" s="55"/>
      <c r="K417" s="55"/>
      <c r="L417" s="55"/>
      <c r="M417" s="55"/>
      <c r="N417" s="55"/>
      <c r="O417" s="55"/>
      <c r="P417" s="55"/>
      <c r="Q417" s="55"/>
      <c r="R417" s="55"/>
      <c r="S417" s="55"/>
      <c r="T417" s="55"/>
      <c r="U417" s="49"/>
      <c r="V417" s="49"/>
      <c r="W417" s="49"/>
      <c r="X417" s="49"/>
      <c r="Y417" s="49"/>
      <c r="Z417" s="49"/>
      <c r="AA417" s="49"/>
      <c r="AB417" s="49"/>
      <c r="AC417" s="49"/>
      <c r="AD417" s="49"/>
      <c r="AE417" s="49"/>
      <c r="AF417" s="49"/>
      <c r="AG417" s="55"/>
      <c r="AH417" s="55"/>
      <c r="AI417" s="55"/>
      <c r="AJ417" s="55"/>
      <c r="AK417" s="55"/>
      <c r="AL417" s="55"/>
      <c r="AM417" s="55"/>
      <c r="AN417" s="55"/>
      <c r="AO417" s="55"/>
      <c r="AP417" s="55"/>
      <c r="AQ417" s="55"/>
      <c r="AR417" s="55"/>
      <c r="AS417" s="55"/>
      <c r="AT417" s="89">
        <f t="shared" si="18"/>
        <v>0</v>
      </c>
      <c r="AU417" s="89"/>
      <c r="AV417" s="89"/>
      <c r="AW417" s="89"/>
      <c r="AX417" s="89"/>
      <c r="AY417" s="54">
        <f>MATCH(AT417,標準報酬等級表!$F$8:$F$57,1)</f>
        <v>1</v>
      </c>
      <c r="AZ417" s="54"/>
      <c r="BA417" s="54"/>
      <c r="BB417" s="54">
        <f>LOOKUP(AY417,標準報酬等級表!$A$8:$A$57,標準報酬等級表!$D$8:$D$57)</f>
        <v>58</v>
      </c>
      <c r="BC417" s="54"/>
      <c r="BD417" s="54"/>
      <c r="BE417" s="54">
        <f t="shared" si="19"/>
        <v>1</v>
      </c>
      <c r="BF417" s="54"/>
      <c r="BG417" s="54"/>
      <c r="BH417" s="54">
        <f>LOOKUP(BE417,標準報酬等級表!$B$11:$B$42,標準報酬等級表!$D$11:$D$42)</f>
        <v>88</v>
      </c>
      <c r="BI417" s="54"/>
      <c r="BJ417" s="54"/>
      <c r="BK417" s="54">
        <f t="shared" si="20"/>
        <v>1</v>
      </c>
      <c r="BL417" s="54"/>
      <c r="BM417" s="54"/>
      <c r="BN417" s="54"/>
      <c r="BO417" s="54">
        <f>LOOKUP(BK417,標準報酬等級表!$B$11:$B$42,標準報酬等級表!$D$11:$D$42)</f>
        <v>88</v>
      </c>
      <c r="BP417" s="54"/>
      <c r="BQ417" s="54"/>
      <c r="BR417" s="54"/>
      <c r="BS417" s="49"/>
      <c r="BT417" s="49"/>
      <c r="BU417" s="49"/>
      <c r="BV417" s="49"/>
      <c r="BW417" s="49"/>
      <c r="BX417" s="49"/>
      <c r="BY417" s="49"/>
      <c r="BZ417" s="49"/>
      <c r="CA417" s="49"/>
      <c r="CB417" s="49"/>
      <c r="CC417" s="55"/>
      <c r="CD417" s="55"/>
      <c r="CE417" s="55"/>
      <c r="CF417" s="55"/>
      <c r="CG417" s="55"/>
      <c r="CH417" s="55"/>
    </row>
    <row r="418" spans="2:86" ht="21.75" customHeight="1" x14ac:dyDescent="0.15">
      <c r="B418" s="55"/>
      <c r="C418" s="55"/>
      <c r="D418" s="55"/>
      <c r="E418" s="55"/>
      <c r="F418" s="55"/>
      <c r="G418" s="55"/>
      <c r="H418" s="55"/>
      <c r="I418" s="55"/>
      <c r="J418" s="55"/>
      <c r="K418" s="55"/>
      <c r="L418" s="55"/>
      <c r="M418" s="55"/>
      <c r="N418" s="55"/>
      <c r="O418" s="55"/>
      <c r="P418" s="55"/>
      <c r="Q418" s="55"/>
      <c r="R418" s="55"/>
      <c r="S418" s="55"/>
      <c r="T418" s="55"/>
      <c r="U418" s="49"/>
      <c r="V418" s="49"/>
      <c r="W418" s="49"/>
      <c r="X418" s="49"/>
      <c r="Y418" s="49"/>
      <c r="Z418" s="49"/>
      <c r="AA418" s="49"/>
      <c r="AB418" s="49"/>
      <c r="AC418" s="49"/>
      <c r="AD418" s="49"/>
      <c r="AE418" s="49"/>
      <c r="AF418" s="49"/>
      <c r="AG418" s="55"/>
      <c r="AH418" s="55"/>
      <c r="AI418" s="55"/>
      <c r="AJ418" s="55"/>
      <c r="AK418" s="55"/>
      <c r="AL418" s="55"/>
      <c r="AM418" s="55"/>
      <c r="AN418" s="55"/>
      <c r="AO418" s="55"/>
      <c r="AP418" s="55"/>
      <c r="AQ418" s="55"/>
      <c r="AR418" s="55"/>
      <c r="AS418" s="55"/>
      <c r="AT418" s="89">
        <f t="shared" si="18"/>
        <v>0</v>
      </c>
      <c r="AU418" s="89"/>
      <c r="AV418" s="89"/>
      <c r="AW418" s="89"/>
      <c r="AX418" s="89"/>
      <c r="AY418" s="54">
        <f>MATCH(AT418,標準報酬等級表!$F$8:$F$57,1)</f>
        <v>1</v>
      </c>
      <c r="AZ418" s="54"/>
      <c r="BA418" s="54"/>
      <c r="BB418" s="54">
        <f>LOOKUP(AY418,標準報酬等級表!$A$8:$A$57,標準報酬等級表!$D$8:$D$57)</f>
        <v>58</v>
      </c>
      <c r="BC418" s="54"/>
      <c r="BD418" s="54"/>
      <c r="BE418" s="54">
        <f t="shared" si="19"/>
        <v>1</v>
      </c>
      <c r="BF418" s="54"/>
      <c r="BG418" s="54"/>
      <c r="BH418" s="54">
        <f>LOOKUP(BE418,標準報酬等級表!$B$11:$B$42,標準報酬等級表!$D$11:$D$42)</f>
        <v>88</v>
      </c>
      <c r="BI418" s="54"/>
      <c r="BJ418" s="54"/>
      <c r="BK418" s="54">
        <f t="shared" si="20"/>
        <v>1</v>
      </c>
      <c r="BL418" s="54"/>
      <c r="BM418" s="54"/>
      <c r="BN418" s="54"/>
      <c r="BO418" s="54">
        <f>LOOKUP(BK418,標準報酬等級表!$B$11:$B$42,標準報酬等級表!$D$11:$D$42)</f>
        <v>88</v>
      </c>
      <c r="BP418" s="54"/>
      <c r="BQ418" s="54"/>
      <c r="BR418" s="54"/>
      <c r="BS418" s="49"/>
      <c r="BT418" s="49"/>
      <c r="BU418" s="49"/>
      <c r="BV418" s="49"/>
      <c r="BW418" s="49"/>
      <c r="BX418" s="49"/>
      <c r="BY418" s="49"/>
      <c r="BZ418" s="49"/>
      <c r="CA418" s="49"/>
      <c r="CB418" s="49"/>
      <c r="CC418" s="55"/>
      <c r="CD418" s="55"/>
      <c r="CE418" s="55"/>
      <c r="CF418" s="55"/>
      <c r="CG418" s="55"/>
      <c r="CH418" s="55"/>
    </row>
    <row r="419" spans="2:86" ht="21.75" customHeight="1" x14ac:dyDescent="0.15">
      <c r="B419" s="55"/>
      <c r="C419" s="55"/>
      <c r="D419" s="55"/>
      <c r="E419" s="55"/>
      <c r="F419" s="55"/>
      <c r="G419" s="55"/>
      <c r="H419" s="55"/>
      <c r="I419" s="55"/>
      <c r="J419" s="55"/>
      <c r="K419" s="55"/>
      <c r="L419" s="55"/>
      <c r="M419" s="55"/>
      <c r="N419" s="55"/>
      <c r="O419" s="55"/>
      <c r="P419" s="55"/>
      <c r="Q419" s="55"/>
      <c r="R419" s="55"/>
      <c r="S419" s="55"/>
      <c r="T419" s="55"/>
      <c r="U419" s="49"/>
      <c r="V419" s="49"/>
      <c r="W419" s="49"/>
      <c r="X419" s="49"/>
      <c r="Y419" s="49"/>
      <c r="Z419" s="49"/>
      <c r="AA419" s="49"/>
      <c r="AB419" s="49"/>
      <c r="AC419" s="49"/>
      <c r="AD419" s="49"/>
      <c r="AE419" s="49"/>
      <c r="AF419" s="49"/>
      <c r="AG419" s="55"/>
      <c r="AH419" s="55"/>
      <c r="AI419" s="55"/>
      <c r="AJ419" s="55"/>
      <c r="AK419" s="55"/>
      <c r="AL419" s="55"/>
      <c r="AM419" s="55"/>
      <c r="AN419" s="55"/>
      <c r="AO419" s="55"/>
      <c r="AP419" s="55"/>
      <c r="AQ419" s="55"/>
      <c r="AR419" s="55"/>
      <c r="AS419" s="55"/>
      <c r="AT419" s="89">
        <f t="shared" si="18"/>
        <v>0</v>
      </c>
      <c r="AU419" s="89"/>
      <c r="AV419" s="89"/>
      <c r="AW419" s="89"/>
      <c r="AX419" s="89"/>
      <c r="AY419" s="54">
        <f>MATCH(AT419,標準報酬等級表!$F$8:$F$57,1)</f>
        <v>1</v>
      </c>
      <c r="AZ419" s="54"/>
      <c r="BA419" s="54"/>
      <c r="BB419" s="54">
        <f>LOOKUP(AY419,標準報酬等級表!$A$8:$A$57,標準報酬等級表!$D$8:$D$57)</f>
        <v>58</v>
      </c>
      <c r="BC419" s="54"/>
      <c r="BD419" s="54"/>
      <c r="BE419" s="54">
        <f t="shared" si="19"/>
        <v>1</v>
      </c>
      <c r="BF419" s="54"/>
      <c r="BG419" s="54"/>
      <c r="BH419" s="54">
        <f>LOOKUP(BE419,標準報酬等級表!$B$11:$B$42,標準報酬等級表!$D$11:$D$42)</f>
        <v>88</v>
      </c>
      <c r="BI419" s="54"/>
      <c r="BJ419" s="54"/>
      <c r="BK419" s="54">
        <f t="shared" si="20"/>
        <v>1</v>
      </c>
      <c r="BL419" s="54"/>
      <c r="BM419" s="54"/>
      <c r="BN419" s="54"/>
      <c r="BO419" s="54">
        <f>LOOKUP(BK419,標準報酬等級表!$B$11:$B$42,標準報酬等級表!$D$11:$D$42)</f>
        <v>88</v>
      </c>
      <c r="BP419" s="54"/>
      <c r="BQ419" s="54"/>
      <c r="BR419" s="54"/>
      <c r="BS419" s="49"/>
      <c r="BT419" s="49"/>
      <c r="BU419" s="49"/>
      <c r="BV419" s="49"/>
      <c r="BW419" s="49"/>
      <c r="BX419" s="49"/>
      <c r="BY419" s="49"/>
      <c r="BZ419" s="49"/>
      <c r="CA419" s="49"/>
      <c r="CB419" s="49"/>
      <c r="CC419" s="55"/>
      <c r="CD419" s="55"/>
      <c r="CE419" s="55"/>
      <c r="CF419" s="55"/>
      <c r="CG419" s="55"/>
      <c r="CH419" s="55"/>
    </row>
    <row r="420" spans="2:86" ht="21.75" customHeight="1" x14ac:dyDescent="0.15">
      <c r="B420" s="55"/>
      <c r="C420" s="55"/>
      <c r="D420" s="55"/>
      <c r="E420" s="55"/>
      <c r="F420" s="55"/>
      <c r="G420" s="55"/>
      <c r="H420" s="55"/>
      <c r="I420" s="55"/>
      <c r="J420" s="55"/>
      <c r="K420" s="55"/>
      <c r="L420" s="55"/>
      <c r="M420" s="55"/>
      <c r="N420" s="55"/>
      <c r="O420" s="55"/>
      <c r="P420" s="55"/>
      <c r="Q420" s="55"/>
      <c r="R420" s="55"/>
      <c r="S420" s="55"/>
      <c r="T420" s="55"/>
      <c r="U420" s="49"/>
      <c r="V420" s="49"/>
      <c r="W420" s="49"/>
      <c r="X420" s="49"/>
      <c r="Y420" s="49"/>
      <c r="Z420" s="49"/>
      <c r="AA420" s="49"/>
      <c r="AB420" s="49"/>
      <c r="AC420" s="49"/>
      <c r="AD420" s="49"/>
      <c r="AE420" s="49"/>
      <c r="AF420" s="49"/>
      <c r="AG420" s="55"/>
      <c r="AH420" s="55"/>
      <c r="AI420" s="55"/>
      <c r="AJ420" s="55"/>
      <c r="AK420" s="55"/>
      <c r="AL420" s="55"/>
      <c r="AM420" s="55"/>
      <c r="AN420" s="55"/>
      <c r="AO420" s="55"/>
      <c r="AP420" s="55"/>
      <c r="AQ420" s="55"/>
      <c r="AR420" s="55"/>
      <c r="AS420" s="55"/>
      <c r="AT420" s="89">
        <f t="shared" si="18"/>
        <v>0</v>
      </c>
      <c r="AU420" s="89"/>
      <c r="AV420" s="89"/>
      <c r="AW420" s="89"/>
      <c r="AX420" s="89"/>
      <c r="AY420" s="54">
        <f>MATCH(AT420,標準報酬等級表!$F$8:$F$57,1)</f>
        <v>1</v>
      </c>
      <c r="AZ420" s="54"/>
      <c r="BA420" s="54"/>
      <c r="BB420" s="54">
        <f>LOOKUP(AY420,標準報酬等級表!$A$8:$A$57,標準報酬等級表!$D$8:$D$57)</f>
        <v>58</v>
      </c>
      <c r="BC420" s="54"/>
      <c r="BD420" s="54"/>
      <c r="BE420" s="54">
        <f t="shared" si="19"/>
        <v>1</v>
      </c>
      <c r="BF420" s="54"/>
      <c r="BG420" s="54"/>
      <c r="BH420" s="54">
        <f>LOOKUP(BE420,標準報酬等級表!$B$11:$B$42,標準報酬等級表!$D$11:$D$42)</f>
        <v>88</v>
      </c>
      <c r="BI420" s="54"/>
      <c r="BJ420" s="54"/>
      <c r="BK420" s="54">
        <f t="shared" si="20"/>
        <v>1</v>
      </c>
      <c r="BL420" s="54"/>
      <c r="BM420" s="54"/>
      <c r="BN420" s="54"/>
      <c r="BO420" s="54">
        <f>LOOKUP(BK420,標準報酬等級表!$B$11:$B$42,標準報酬等級表!$D$11:$D$42)</f>
        <v>88</v>
      </c>
      <c r="BP420" s="54"/>
      <c r="BQ420" s="54"/>
      <c r="BR420" s="54"/>
      <c r="BS420" s="49"/>
      <c r="BT420" s="49"/>
      <c r="BU420" s="49"/>
      <c r="BV420" s="49"/>
      <c r="BW420" s="49"/>
      <c r="BX420" s="49"/>
      <c r="BY420" s="49"/>
      <c r="BZ420" s="49"/>
      <c r="CA420" s="49"/>
      <c r="CB420" s="49"/>
      <c r="CC420" s="55"/>
      <c r="CD420" s="55"/>
      <c r="CE420" s="55"/>
      <c r="CF420" s="55"/>
      <c r="CG420" s="55"/>
      <c r="CH420" s="55"/>
    </row>
    <row r="421" spans="2:86" ht="21.75" customHeight="1" x14ac:dyDescent="0.15">
      <c r="B421" s="55"/>
      <c r="C421" s="55"/>
      <c r="D421" s="55"/>
      <c r="E421" s="55"/>
      <c r="F421" s="55"/>
      <c r="G421" s="55"/>
      <c r="H421" s="55"/>
      <c r="I421" s="55"/>
      <c r="J421" s="55"/>
      <c r="K421" s="55"/>
      <c r="L421" s="55"/>
      <c r="M421" s="55"/>
      <c r="N421" s="55"/>
      <c r="O421" s="55"/>
      <c r="P421" s="55"/>
      <c r="Q421" s="55"/>
      <c r="R421" s="55"/>
      <c r="S421" s="55"/>
      <c r="T421" s="55"/>
      <c r="U421" s="49"/>
      <c r="V421" s="49"/>
      <c r="W421" s="49"/>
      <c r="X421" s="49"/>
      <c r="Y421" s="49"/>
      <c r="Z421" s="49"/>
      <c r="AA421" s="49"/>
      <c r="AB421" s="49"/>
      <c r="AC421" s="49"/>
      <c r="AD421" s="49"/>
      <c r="AE421" s="49"/>
      <c r="AF421" s="49"/>
      <c r="AG421" s="55"/>
      <c r="AH421" s="55"/>
      <c r="AI421" s="55"/>
      <c r="AJ421" s="55"/>
      <c r="AK421" s="55"/>
      <c r="AL421" s="55"/>
      <c r="AM421" s="55"/>
      <c r="AN421" s="55"/>
      <c r="AO421" s="55"/>
      <c r="AP421" s="55"/>
      <c r="AQ421" s="55"/>
      <c r="AR421" s="55"/>
      <c r="AS421" s="55"/>
      <c r="AT421" s="89">
        <f t="shared" si="18"/>
        <v>0</v>
      </c>
      <c r="AU421" s="89"/>
      <c r="AV421" s="89"/>
      <c r="AW421" s="89"/>
      <c r="AX421" s="89"/>
      <c r="AY421" s="54">
        <f>MATCH(AT421,標準報酬等級表!$F$8:$F$57,1)</f>
        <v>1</v>
      </c>
      <c r="AZ421" s="54"/>
      <c r="BA421" s="54"/>
      <c r="BB421" s="54">
        <f>LOOKUP(AY421,標準報酬等級表!$A$8:$A$57,標準報酬等級表!$D$8:$D$57)</f>
        <v>58</v>
      </c>
      <c r="BC421" s="54"/>
      <c r="BD421" s="54"/>
      <c r="BE421" s="54">
        <f t="shared" si="19"/>
        <v>1</v>
      </c>
      <c r="BF421" s="54"/>
      <c r="BG421" s="54"/>
      <c r="BH421" s="54">
        <f>LOOKUP(BE421,標準報酬等級表!$B$11:$B$42,標準報酬等級表!$D$11:$D$42)</f>
        <v>88</v>
      </c>
      <c r="BI421" s="54"/>
      <c r="BJ421" s="54"/>
      <c r="BK421" s="54">
        <f t="shared" si="20"/>
        <v>1</v>
      </c>
      <c r="BL421" s="54"/>
      <c r="BM421" s="54"/>
      <c r="BN421" s="54"/>
      <c r="BO421" s="54">
        <f>LOOKUP(BK421,標準報酬等級表!$B$11:$B$42,標準報酬等級表!$D$11:$D$42)</f>
        <v>88</v>
      </c>
      <c r="BP421" s="54"/>
      <c r="BQ421" s="54"/>
      <c r="BR421" s="54"/>
      <c r="BS421" s="49"/>
      <c r="BT421" s="49"/>
      <c r="BU421" s="49"/>
      <c r="BV421" s="49"/>
      <c r="BW421" s="49"/>
      <c r="BX421" s="49"/>
      <c r="BY421" s="49"/>
      <c r="BZ421" s="49"/>
      <c r="CA421" s="49"/>
      <c r="CB421" s="49"/>
      <c r="CC421" s="55"/>
      <c r="CD421" s="55"/>
      <c r="CE421" s="55"/>
      <c r="CF421" s="55"/>
      <c r="CG421" s="55"/>
      <c r="CH421" s="55"/>
    </row>
    <row r="422" spans="2:86" ht="21.75" customHeight="1" x14ac:dyDescent="0.15">
      <c r="B422" s="55"/>
      <c r="C422" s="55"/>
      <c r="D422" s="55"/>
      <c r="E422" s="55"/>
      <c r="F422" s="55"/>
      <c r="G422" s="55"/>
      <c r="H422" s="55"/>
      <c r="I422" s="55"/>
      <c r="J422" s="55"/>
      <c r="K422" s="55"/>
      <c r="L422" s="55"/>
      <c r="M422" s="55"/>
      <c r="N422" s="55"/>
      <c r="O422" s="55"/>
      <c r="P422" s="55"/>
      <c r="Q422" s="55"/>
      <c r="R422" s="55"/>
      <c r="S422" s="55"/>
      <c r="T422" s="55"/>
      <c r="U422" s="49"/>
      <c r="V422" s="49"/>
      <c r="W422" s="49"/>
      <c r="X422" s="49"/>
      <c r="Y422" s="49"/>
      <c r="Z422" s="49"/>
      <c r="AA422" s="49"/>
      <c r="AB422" s="49"/>
      <c r="AC422" s="49"/>
      <c r="AD422" s="49"/>
      <c r="AE422" s="49"/>
      <c r="AF422" s="49"/>
      <c r="AG422" s="55"/>
      <c r="AH422" s="55"/>
      <c r="AI422" s="55"/>
      <c r="AJ422" s="55"/>
      <c r="AK422" s="55"/>
      <c r="AL422" s="55"/>
      <c r="AM422" s="55"/>
      <c r="AN422" s="55"/>
      <c r="AO422" s="55"/>
      <c r="AP422" s="55"/>
      <c r="AQ422" s="55"/>
      <c r="AR422" s="55"/>
      <c r="AS422" s="55"/>
      <c r="AT422" s="89">
        <f t="shared" si="18"/>
        <v>0</v>
      </c>
      <c r="AU422" s="89"/>
      <c r="AV422" s="89"/>
      <c r="AW422" s="89"/>
      <c r="AX422" s="89"/>
      <c r="AY422" s="54">
        <f>MATCH(AT422,標準報酬等級表!$F$8:$F$57,1)</f>
        <v>1</v>
      </c>
      <c r="AZ422" s="54"/>
      <c r="BA422" s="54"/>
      <c r="BB422" s="54">
        <f>LOOKUP(AY422,標準報酬等級表!$A$8:$A$57,標準報酬等級表!$D$8:$D$57)</f>
        <v>58</v>
      </c>
      <c r="BC422" s="54"/>
      <c r="BD422" s="54"/>
      <c r="BE422" s="54">
        <f t="shared" si="19"/>
        <v>1</v>
      </c>
      <c r="BF422" s="54"/>
      <c r="BG422" s="54"/>
      <c r="BH422" s="54">
        <f>LOOKUP(BE422,標準報酬等級表!$B$11:$B$42,標準報酬等級表!$D$11:$D$42)</f>
        <v>88</v>
      </c>
      <c r="BI422" s="54"/>
      <c r="BJ422" s="54"/>
      <c r="BK422" s="54">
        <f t="shared" si="20"/>
        <v>1</v>
      </c>
      <c r="BL422" s="54"/>
      <c r="BM422" s="54"/>
      <c r="BN422" s="54"/>
      <c r="BO422" s="54">
        <f>LOOKUP(BK422,標準報酬等級表!$B$11:$B$42,標準報酬等級表!$D$11:$D$42)</f>
        <v>88</v>
      </c>
      <c r="BP422" s="54"/>
      <c r="BQ422" s="54"/>
      <c r="BR422" s="54"/>
      <c r="BS422" s="49"/>
      <c r="BT422" s="49"/>
      <c r="BU422" s="49"/>
      <c r="BV422" s="49"/>
      <c r="BW422" s="49"/>
      <c r="BX422" s="49"/>
      <c r="BY422" s="49"/>
      <c r="BZ422" s="49"/>
      <c r="CA422" s="49"/>
      <c r="CB422" s="49"/>
      <c r="CC422" s="55"/>
      <c r="CD422" s="55"/>
      <c r="CE422" s="55"/>
      <c r="CF422" s="55"/>
      <c r="CG422" s="55"/>
      <c r="CH422" s="55"/>
    </row>
    <row r="423" spans="2:86" ht="21.75" customHeight="1" x14ac:dyDescent="0.15">
      <c r="B423" s="55"/>
      <c r="C423" s="55"/>
      <c r="D423" s="55"/>
      <c r="E423" s="55"/>
      <c r="F423" s="55"/>
      <c r="G423" s="55"/>
      <c r="H423" s="55"/>
      <c r="I423" s="55"/>
      <c r="J423" s="55"/>
      <c r="K423" s="55"/>
      <c r="L423" s="55"/>
      <c r="M423" s="55"/>
      <c r="N423" s="55"/>
      <c r="O423" s="55"/>
      <c r="P423" s="55"/>
      <c r="Q423" s="55"/>
      <c r="R423" s="55"/>
      <c r="S423" s="55"/>
      <c r="T423" s="55"/>
      <c r="U423" s="49"/>
      <c r="V423" s="49"/>
      <c r="W423" s="49"/>
      <c r="X423" s="49"/>
      <c r="Y423" s="49"/>
      <c r="Z423" s="49"/>
      <c r="AA423" s="49"/>
      <c r="AB423" s="49"/>
      <c r="AC423" s="49"/>
      <c r="AD423" s="49"/>
      <c r="AE423" s="49"/>
      <c r="AF423" s="49"/>
      <c r="AG423" s="55"/>
      <c r="AH423" s="55"/>
      <c r="AI423" s="55"/>
      <c r="AJ423" s="55"/>
      <c r="AK423" s="55"/>
      <c r="AL423" s="55"/>
      <c r="AM423" s="55"/>
      <c r="AN423" s="55"/>
      <c r="AO423" s="55"/>
      <c r="AP423" s="55"/>
      <c r="AQ423" s="55"/>
      <c r="AR423" s="55"/>
      <c r="AS423" s="55"/>
      <c r="AT423" s="89">
        <f t="shared" si="18"/>
        <v>0</v>
      </c>
      <c r="AU423" s="89"/>
      <c r="AV423" s="89"/>
      <c r="AW423" s="89"/>
      <c r="AX423" s="89"/>
      <c r="AY423" s="54">
        <f>MATCH(AT423,標準報酬等級表!$F$8:$F$57,1)</f>
        <v>1</v>
      </c>
      <c r="AZ423" s="54"/>
      <c r="BA423" s="54"/>
      <c r="BB423" s="54">
        <f>LOOKUP(AY423,標準報酬等級表!$A$8:$A$57,標準報酬等級表!$D$8:$D$57)</f>
        <v>58</v>
      </c>
      <c r="BC423" s="54"/>
      <c r="BD423" s="54"/>
      <c r="BE423" s="54">
        <f t="shared" si="19"/>
        <v>1</v>
      </c>
      <c r="BF423" s="54"/>
      <c r="BG423" s="54"/>
      <c r="BH423" s="54">
        <f>LOOKUP(BE423,標準報酬等級表!$B$11:$B$42,標準報酬等級表!$D$11:$D$42)</f>
        <v>88</v>
      </c>
      <c r="BI423" s="54"/>
      <c r="BJ423" s="54"/>
      <c r="BK423" s="54">
        <f t="shared" si="20"/>
        <v>1</v>
      </c>
      <c r="BL423" s="54"/>
      <c r="BM423" s="54"/>
      <c r="BN423" s="54"/>
      <c r="BO423" s="54">
        <f>LOOKUP(BK423,標準報酬等級表!$B$11:$B$42,標準報酬等級表!$D$11:$D$42)</f>
        <v>88</v>
      </c>
      <c r="BP423" s="54"/>
      <c r="BQ423" s="54"/>
      <c r="BR423" s="54"/>
      <c r="BS423" s="49"/>
      <c r="BT423" s="49"/>
      <c r="BU423" s="49"/>
      <c r="BV423" s="49"/>
      <c r="BW423" s="49"/>
      <c r="BX423" s="49"/>
      <c r="BY423" s="49"/>
      <c r="BZ423" s="49"/>
      <c r="CA423" s="49"/>
      <c r="CB423" s="49"/>
      <c r="CC423" s="55"/>
      <c r="CD423" s="55"/>
      <c r="CE423" s="55"/>
      <c r="CF423" s="55"/>
      <c r="CG423" s="55"/>
      <c r="CH423" s="55"/>
    </row>
    <row r="424" spans="2:86" ht="21.75" customHeight="1" x14ac:dyDescent="0.15">
      <c r="B424" s="55"/>
      <c r="C424" s="55"/>
      <c r="D424" s="55"/>
      <c r="E424" s="55"/>
      <c r="F424" s="55"/>
      <c r="G424" s="55"/>
      <c r="H424" s="55"/>
      <c r="I424" s="55"/>
      <c r="J424" s="55"/>
      <c r="K424" s="55"/>
      <c r="L424" s="55"/>
      <c r="M424" s="55"/>
      <c r="N424" s="55"/>
      <c r="O424" s="55"/>
      <c r="P424" s="55"/>
      <c r="Q424" s="55"/>
      <c r="R424" s="55"/>
      <c r="S424" s="55"/>
      <c r="T424" s="55"/>
      <c r="U424" s="49"/>
      <c r="V424" s="49"/>
      <c r="W424" s="49"/>
      <c r="X424" s="49"/>
      <c r="Y424" s="49"/>
      <c r="Z424" s="49"/>
      <c r="AA424" s="49"/>
      <c r="AB424" s="49"/>
      <c r="AC424" s="49"/>
      <c r="AD424" s="49"/>
      <c r="AE424" s="49"/>
      <c r="AF424" s="49"/>
      <c r="AG424" s="55"/>
      <c r="AH424" s="55"/>
      <c r="AI424" s="55"/>
      <c r="AJ424" s="55"/>
      <c r="AK424" s="55"/>
      <c r="AL424" s="55"/>
      <c r="AM424" s="55"/>
      <c r="AN424" s="55"/>
      <c r="AO424" s="55"/>
      <c r="AP424" s="55"/>
      <c r="AQ424" s="55"/>
      <c r="AR424" s="55"/>
      <c r="AS424" s="55"/>
      <c r="AT424" s="89">
        <f t="shared" si="18"/>
        <v>0</v>
      </c>
      <c r="AU424" s="89"/>
      <c r="AV424" s="89"/>
      <c r="AW424" s="89"/>
      <c r="AX424" s="89"/>
      <c r="AY424" s="54">
        <f>MATCH(AT424,標準報酬等級表!$F$8:$F$57,1)</f>
        <v>1</v>
      </c>
      <c r="AZ424" s="54"/>
      <c r="BA424" s="54"/>
      <c r="BB424" s="54">
        <f>LOOKUP(AY424,標準報酬等級表!$A$8:$A$57,標準報酬等級表!$D$8:$D$57)</f>
        <v>58</v>
      </c>
      <c r="BC424" s="54"/>
      <c r="BD424" s="54"/>
      <c r="BE424" s="54">
        <f t="shared" si="19"/>
        <v>1</v>
      </c>
      <c r="BF424" s="54"/>
      <c r="BG424" s="54"/>
      <c r="BH424" s="54">
        <f>LOOKUP(BE424,標準報酬等級表!$B$11:$B$42,標準報酬等級表!$D$11:$D$42)</f>
        <v>88</v>
      </c>
      <c r="BI424" s="54"/>
      <c r="BJ424" s="54"/>
      <c r="BK424" s="54">
        <f t="shared" si="20"/>
        <v>1</v>
      </c>
      <c r="BL424" s="54"/>
      <c r="BM424" s="54"/>
      <c r="BN424" s="54"/>
      <c r="BO424" s="54">
        <f>LOOKUP(BK424,標準報酬等級表!$B$11:$B$42,標準報酬等級表!$D$11:$D$42)</f>
        <v>88</v>
      </c>
      <c r="BP424" s="54"/>
      <c r="BQ424" s="54"/>
      <c r="BR424" s="54"/>
      <c r="BS424" s="49"/>
      <c r="BT424" s="49"/>
      <c r="BU424" s="49"/>
      <c r="BV424" s="49"/>
      <c r="BW424" s="49"/>
      <c r="BX424" s="49"/>
      <c r="BY424" s="49"/>
      <c r="BZ424" s="49"/>
      <c r="CA424" s="49"/>
      <c r="CB424" s="49"/>
      <c r="CC424" s="55"/>
      <c r="CD424" s="55"/>
      <c r="CE424" s="55"/>
      <c r="CF424" s="55"/>
      <c r="CG424" s="55"/>
      <c r="CH424" s="55"/>
    </row>
    <row r="425" spans="2:86" ht="21.75" customHeight="1" x14ac:dyDescent="0.15">
      <c r="B425" s="55"/>
      <c r="C425" s="55"/>
      <c r="D425" s="55"/>
      <c r="E425" s="55"/>
      <c r="F425" s="55"/>
      <c r="G425" s="55"/>
      <c r="H425" s="55"/>
      <c r="I425" s="55"/>
      <c r="J425" s="55"/>
      <c r="K425" s="55"/>
      <c r="L425" s="55"/>
      <c r="M425" s="55"/>
      <c r="N425" s="55"/>
      <c r="O425" s="55"/>
      <c r="P425" s="55"/>
      <c r="Q425" s="55"/>
      <c r="R425" s="55"/>
      <c r="S425" s="55"/>
      <c r="T425" s="55"/>
      <c r="U425" s="49"/>
      <c r="V425" s="49"/>
      <c r="W425" s="49"/>
      <c r="X425" s="49"/>
      <c r="Y425" s="49"/>
      <c r="Z425" s="49"/>
      <c r="AA425" s="49"/>
      <c r="AB425" s="49"/>
      <c r="AC425" s="49"/>
      <c r="AD425" s="49"/>
      <c r="AE425" s="49"/>
      <c r="AF425" s="49"/>
      <c r="AG425" s="55"/>
      <c r="AH425" s="55"/>
      <c r="AI425" s="55"/>
      <c r="AJ425" s="55"/>
      <c r="AK425" s="55"/>
      <c r="AL425" s="55"/>
      <c r="AM425" s="55"/>
      <c r="AN425" s="55"/>
      <c r="AO425" s="55"/>
      <c r="AP425" s="55"/>
      <c r="AQ425" s="55"/>
      <c r="AR425" s="55"/>
      <c r="AS425" s="55"/>
      <c r="AT425" s="89">
        <f t="shared" si="18"/>
        <v>0</v>
      </c>
      <c r="AU425" s="89"/>
      <c r="AV425" s="89"/>
      <c r="AW425" s="89"/>
      <c r="AX425" s="89"/>
      <c r="AY425" s="54">
        <f>MATCH(AT425,標準報酬等級表!$F$8:$F$57,1)</f>
        <v>1</v>
      </c>
      <c r="AZ425" s="54"/>
      <c r="BA425" s="54"/>
      <c r="BB425" s="54">
        <f>LOOKUP(AY425,標準報酬等級表!$A$8:$A$57,標準報酬等級表!$D$8:$D$57)</f>
        <v>58</v>
      </c>
      <c r="BC425" s="54"/>
      <c r="BD425" s="54"/>
      <c r="BE425" s="54">
        <f t="shared" si="19"/>
        <v>1</v>
      </c>
      <c r="BF425" s="54"/>
      <c r="BG425" s="54"/>
      <c r="BH425" s="54">
        <f>LOOKUP(BE425,標準報酬等級表!$B$11:$B$42,標準報酬等級表!$D$11:$D$42)</f>
        <v>88</v>
      </c>
      <c r="BI425" s="54"/>
      <c r="BJ425" s="54"/>
      <c r="BK425" s="54">
        <f t="shared" si="20"/>
        <v>1</v>
      </c>
      <c r="BL425" s="54"/>
      <c r="BM425" s="54"/>
      <c r="BN425" s="54"/>
      <c r="BO425" s="54">
        <f>LOOKUP(BK425,標準報酬等級表!$B$11:$B$42,標準報酬等級表!$D$11:$D$42)</f>
        <v>88</v>
      </c>
      <c r="BP425" s="54"/>
      <c r="BQ425" s="54"/>
      <c r="BR425" s="54"/>
      <c r="BS425" s="49"/>
      <c r="BT425" s="49"/>
      <c r="BU425" s="49"/>
      <c r="BV425" s="49"/>
      <c r="BW425" s="49"/>
      <c r="BX425" s="49"/>
      <c r="BY425" s="49"/>
      <c r="BZ425" s="49"/>
      <c r="CA425" s="49"/>
      <c r="CB425" s="49"/>
      <c r="CC425" s="55"/>
      <c r="CD425" s="55"/>
      <c r="CE425" s="55"/>
      <c r="CF425" s="55"/>
      <c r="CG425" s="55"/>
      <c r="CH425" s="55"/>
    </row>
    <row r="426" spans="2:86" ht="21.75" customHeight="1" x14ac:dyDescent="0.15">
      <c r="B426" s="55"/>
      <c r="C426" s="55"/>
      <c r="D426" s="55"/>
      <c r="E426" s="55"/>
      <c r="F426" s="55"/>
      <c r="G426" s="55"/>
      <c r="H426" s="55"/>
      <c r="I426" s="55"/>
      <c r="J426" s="55"/>
      <c r="K426" s="55"/>
      <c r="L426" s="55"/>
      <c r="M426" s="55"/>
      <c r="N426" s="55"/>
      <c r="O426" s="55"/>
      <c r="P426" s="55"/>
      <c r="Q426" s="55"/>
      <c r="R426" s="55"/>
      <c r="S426" s="55"/>
      <c r="T426" s="55"/>
      <c r="U426" s="49"/>
      <c r="V426" s="49"/>
      <c r="W426" s="49"/>
      <c r="X426" s="49"/>
      <c r="Y426" s="49"/>
      <c r="Z426" s="49"/>
      <c r="AA426" s="49"/>
      <c r="AB426" s="49"/>
      <c r="AC426" s="49"/>
      <c r="AD426" s="49"/>
      <c r="AE426" s="49"/>
      <c r="AF426" s="49"/>
      <c r="AG426" s="55"/>
      <c r="AH426" s="55"/>
      <c r="AI426" s="55"/>
      <c r="AJ426" s="55"/>
      <c r="AK426" s="55"/>
      <c r="AL426" s="55"/>
      <c r="AM426" s="55"/>
      <c r="AN426" s="55"/>
      <c r="AO426" s="55"/>
      <c r="AP426" s="55"/>
      <c r="AQ426" s="55"/>
      <c r="AR426" s="55"/>
      <c r="AS426" s="55"/>
      <c r="AT426" s="89">
        <f t="shared" si="18"/>
        <v>0</v>
      </c>
      <c r="AU426" s="89"/>
      <c r="AV426" s="89"/>
      <c r="AW426" s="89"/>
      <c r="AX426" s="89"/>
      <c r="AY426" s="54">
        <f>MATCH(AT426,標準報酬等級表!$F$8:$F$57,1)</f>
        <v>1</v>
      </c>
      <c r="AZ426" s="54"/>
      <c r="BA426" s="54"/>
      <c r="BB426" s="54">
        <f>LOOKUP(AY426,標準報酬等級表!$A$8:$A$57,標準報酬等級表!$D$8:$D$57)</f>
        <v>58</v>
      </c>
      <c r="BC426" s="54"/>
      <c r="BD426" s="54"/>
      <c r="BE426" s="54">
        <f t="shared" si="19"/>
        <v>1</v>
      </c>
      <c r="BF426" s="54"/>
      <c r="BG426" s="54"/>
      <c r="BH426" s="54">
        <f>LOOKUP(BE426,標準報酬等級表!$B$11:$B$42,標準報酬等級表!$D$11:$D$42)</f>
        <v>88</v>
      </c>
      <c r="BI426" s="54"/>
      <c r="BJ426" s="54"/>
      <c r="BK426" s="54">
        <f t="shared" si="20"/>
        <v>1</v>
      </c>
      <c r="BL426" s="54"/>
      <c r="BM426" s="54"/>
      <c r="BN426" s="54"/>
      <c r="BO426" s="54">
        <f>LOOKUP(BK426,標準報酬等級表!$B$11:$B$42,標準報酬等級表!$D$11:$D$42)</f>
        <v>88</v>
      </c>
      <c r="BP426" s="54"/>
      <c r="BQ426" s="54"/>
      <c r="BR426" s="54"/>
      <c r="BS426" s="49"/>
      <c r="BT426" s="49"/>
      <c r="BU426" s="49"/>
      <c r="BV426" s="49"/>
      <c r="BW426" s="49"/>
      <c r="BX426" s="49"/>
      <c r="BY426" s="49"/>
      <c r="BZ426" s="49"/>
      <c r="CA426" s="49"/>
      <c r="CB426" s="49"/>
      <c r="CC426" s="55"/>
      <c r="CD426" s="55"/>
      <c r="CE426" s="55"/>
      <c r="CF426" s="55"/>
      <c r="CG426" s="55"/>
      <c r="CH426" s="55"/>
    </row>
    <row r="427" spans="2:86" ht="21.75" customHeight="1" x14ac:dyDescent="0.15">
      <c r="B427" s="55"/>
      <c r="C427" s="55"/>
      <c r="D427" s="55"/>
      <c r="E427" s="55"/>
      <c r="F427" s="55"/>
      <c r="G427" s="55"/>
      <c r="H427" s="55"/>
      <c r="I427" s="55"/>
      <c r="J427" s="55"/>
      <c r="K427" s="55"/>
      <c r="L427" s="55"/>
      <c r="M427" s="55"/>
      <c r="N427" s="55"/>
      <c r="O427" s="55"/>
      <c r="P427" s="55"/>
      <c r="Q427" s="55"/>
      <c r="R427" s="55"/>
      <c r="S427" s="55"/>
      <c r="T427" s="55"/>
      <c r="U427" s="49"/>
      <c r="V427" s="49"/>
      <c r="W427" s="49"/>
      <c r="X427" s="49"/>
      <c r="Y427" s="49"/>
      <c r="Z427" s="49"/>
      <c r="AA427" s="49"/>
      <c r="AB427" s="49"/>
      <c r="AC427" s="49"/>
      <c r="AD427" s="49"/>
      <c r="AE427" s="49"/>
      <c r="AF427" s="49"/>
      <c r="AG427" s="55"/>
      <c r="AH427" s="55"/>
      <c r="AI427" s="55"/>
      <c r="AJ427" s="55"/>
      <c r="AK427" s="55"/>
      <c r="AL427" s="55"/>
      <c r="AM427" s="55"/>
      <c r="AN427" s="55"/>
      <c r="AO427" s="55"/>
      <c r="AP427" s="55"/>
      <c r="AQ427" s="55"/>
      <c r="AR427" s="55"/>
      <c r="AS427" s="55"/>
      <c r="AT427" s="89">
        <f t="shared" si="18"/>
        <v>0</v>
      </c>
      <c r="AU427" s="89"/>
      <c r="AV427" s="89"/>
      <c r="AW427" s="89"/>
      <c r="AX427" s="89"/>
      <c r="AY427" s="54">
        <f>MATCH(AT427,標準報酬等級表!$F$8:$F$57,1)</f>
        <v>1</v>
      </c>
      <c r="AZ427" s="54"/>
      <c r="BA427" s="54"/>
      <c r="BB427" s="54">
        <f>LOOKUP(AY427,標準報酬等級表!$A$8:$A$57,標準報酬等級表!$D$8:$D$57)</f>
        <v>58</v>
      </c>
      <c r="BC427" s="54"/>
      <c r="BD427" s="54"/>
      <c r="BE427" s="54">
        <f t="shared" si="19"/>
        <v>1</v>
      </c>
      <c r="BF427" s="54"/>
      <c r="BG427" s="54"/>
      <c r="BH427" s="54">
        <f>LOOKUP(BE427,標準報酬等級表!$B$11:$B$42,標準報酬等級表!$D$11:$D$42)</f>
        <v>88</v>
      </c>
      <c r="BI427" s="54"/>
      <c r="BJ427" s="54"/>
      <c r="BK427" s="54">
        <f t="shared" si="20"/>
        <v>1</v>
      </c>
      <c r="BL427" s="54"/>
      <c r="BM427" s="54"/>
      <c r="BN427" s="54"/>
      <c r="BO427" s="54">
        <f>LOOKUP(BK427,標準報酬等級表!$B$11:$B$42,標準報酬等級表!$D$11:$D$42)</f>
        <v>88</v>
      </c>
      <c r="BP427" s="54"/>
      <c r="BQ427" s="54"/>
      <c r="BR427" s="54"/>
      <c r="BS427" s="49"/>
      <c r="BT427" s="49"/>
      <c r="BU427" s="49"/>
      <c r="BV427" s="49"/>
      <c r="BW427" s="49"/>
      <c r="BX427" s="49"/>
      <c r="BY427" s="49"/>
      <c r="BZ427" s="49"/>
      <c r="CA427" s="49"/>
      <c r="CB427" s="49"/>
      <c r="CC427" s="55"/>
      <c r="CD427" s="55"/>
      <c r="CE427" s="55"/>
      <c r="CF427" s="55"/>
      <c r="CG427" s="55"/>
      <c r="CH427" s="55"/>
    </row>
    <row r="428" spans="2:86" ht="21.75" customHeight="1" x14ac:dyDescent="0.15">
      <c r="B428" s="55"/>
      <c r="C428" s="55"/>
      <c r="D428" s="55"/>
      <c r="E428" s="55"/>
      <c r="F428" s="55"/>
      <c r="G428" s="55"/>
      <c r="H428" s="55"/>
      <c r="I428" s="55"/>
      <c r="J428" s="55"/>
      <c r="K428" s="55"/>
      <c r="L428" s="55"/>
      <c r="M428" s="55"/>
      <c r="N428" s="55"/>
      <c r="O428" s="55"/>
      <c r="P428" s="55"/>
      <c r="Q428" s="55"/>
      <c r="R428" s="55"/>
      <c r="S428" s="55"/>
      <c r="T428" s="55"/>
      <c r="U428" s="49"/>
      <c r="V428" s="49"/>
      <c r="W428" s="49"/>
      <c r="X428" s="49"/>
      <c r="Y428" s="49"/>
      <c r="Z428" s="49"/>
      <c r="AA428" s="49"/>
      <c r="AB428" s="49"/>
      <c r="AC428" s="49"/>
      <c r="AD428" s="49"/>
      <c r="AE428" s="49"/>
      <c r="AF428" s="49"/>
      <c r="AG428" s="55"/>
      <c r="AH428" s="55"/>
      <c r="AI428" s="55"/>
      <c r="AJ428" s="55"/>
      <c r="AK428" s="55"/>
      <c r="AL428" s="55"/>
      <c r="AM428" s="55"/>
      <c r="AN428" s="55"/>
      <c r="AO428" s="55"/>
      <c r="AP428" s="55"/>
      <c r="AQ428" s="55"/>
      <c r="AR428" s="55"/>
      <c r="AS428" s="55"/>
      <c r="AT428" s="89">
        <f t="shared" si="18"/>
        <v>0</v>
      </c>
      <c r="AU428" s="89"/>
      <c r="AV428" s="89"/>
      <c r="AW428" s="89"/>
      <c r="AX428" s="89"/>
      <c r="AY428" s="54">
        <f>MATCH(AT428,標準報酬等級表!$F$8:$F$57,1)</f>
        <v>1</v>
      </c>
      <c r="AZ428" s="54"/>
      <c r="BA428" s="54"/>
      <c r="BB428" s="54">
        <f>LOOKUP(AY428,標準報酬等級表!$A$8:$A$57,標準報酬等級表!$D$8:$D$57)</f>
        <v>58</v>
      </c>
      <c r="BC428" s="54"/>
      <c r="BD428" s="54"/>
      <c r="BE428" s="54">
        <f t="shared" si="19"/>
        <v>1</v>
      </c>
      <c r="BF428" s="54"/>
      <c r="BG428" s="54"/>
      <c r="BH428" s="54">
        <f>LOOKUP(BE428,標準報酬等級表!$B$11:$B$42,標準報酬等級表!$D$11:$D$42)</f>
        <v>88</v>
      </c>
      <c r="BI428" s="54"/>
      <c r="BJ428" s="54"/>
      <c r="BK428" s="54">
        <f t="shared" si="20"/>
        <v>1</v>
      </c>
      <c r="BL428" s="54"/>
      <c r="BM428" s="54"/>
      <c r="BN428" s="54"/>
      <c r="BO428" s="54">
        <f>LOOKUP(BK428,標準報酬等級表!$B$11:$B$42,標準報酬等級表!$D$11:$D$42)</f>
        <v>88</v>
      </c>
      <c r="BP428" s="54"/>
      <c r="BQ428" s="54"/>
      <c r="BR428" s="54"/>
      <c r="BS428" s="49"/>
      <c r="BT428" s="49"/>
      <c r="BU428" s="49"/>
      <c r="BV428" s="49"/>
      <c r="BW428" s="49"/>
      <c r="BX428" s="49"/>
      <c r="BY428" s="49"/>
      <c r="BZ428" s="49"/>
      <c r="CA428" s="49"/>
      <c r="CB428" s="49"/>
      <c r="CC428" s="55"/>
      <c r="CD428" s="55"/>
      <c r="CE428" s="55"/>
      <c r="CF428" s="55"/>
      <c r="CG428" s="55"/>
      <c r="CH428" s="55"/>
    </row>
    <row r="429" spans="2:86" ht="21.75" customHeight="1" x14ac:dyDescent="0.15">
      <c r="B429" s="55"/>
      <c r="C429" s="55"/>
      <c r="D429" s="55"/>
      <c r="E429" s="55"/>
      <c r="F429" s="55"/>
      <c r="G429" s="55"/>
      <c r="H429" s="55"/>
      <c r="I429" s="55"/>
      <c r="J429" s="55"/>
      <c r="K429" s="55"/>
      <c r="L429" s="55"/>
      <c r="M429" s="55"/>
      <c r="N429" s="55"/>
      <c r="O429" s="55"/>
      <c r="P429" s="55"/>
      <c r="Q429" s="55"/>
      <c r="R429" s="55"/>
      <c r="S429" s="55"/>
      <c r="T429" s="55"/>
      <c r="U429" s="49"/>
      <c r="V429" s="49"/>
      <c r="W429" s="49"/>
      <c r="X429" s="49"/>
      <c r="Y429" s="49"/>
      <c r="Z429" s="49"/>
      <c r="AA429" s="49"/>
      <c r="AB429" s="49"/>
      <c r="AC429" s="49"/>
      <c r="AD429" s="49"/>
      <c r="AE429" s="49"/>
      <c r="AF429" s="49"/>
      <c r="AG429" s="55"/>
      <c r="AH429" s="55"/>
      <c r="AI429" s="55"/>
      <c r="AJ429" s="55"/>
      <c r="AK429" s="55"/>
      <c r="AL429" s="55"/>
      <c r="AM429" s="55"/>
      <c r="AN429" s="55"/>
      <c r="AO429" s="55"/>
      <c r="AP429" s="55"/>
      <c r="AQ429" s="55"/>
      <c r="AR429" s="55"/>
      <c r="AS429" s="55"/>
      <c r="AT429" s="89">
        <f t="shared" si="18"/>
        <v>0</v>
      </c>
      <c r="AU429" s="89"/>
      <c r="AV429" s="89"/>
      <c r="AW429" s="89"/>
      <c r="AX429" s="89"/>
      <c r="AY429" s="54">
        <f>MATCH(AT429,標準報酬等級表!$F$8:$F$57,1)</f>
        <v>1</v>
      </c>
      <c r="AZ429" s="54"/>
      <c r="BA429" s="54"/>
      <c r="BB429" s="54">
        <f>LOOKUP(AY429,標準報酬等級表!$A$8:$A$57,標準報酬等級表!$D$8:$D$57)</f>
        <v>58</v>
      </c>
      <c r="BC429" s="54"/>
      <c r="BD429" s="54"/>
      <c r="BE429" s="54">
        <f t="shared" si="19"/>
        <v>1</v>
      </c>
      <c r="BF429" s="54"/>
      <c r="BG429" s="54"/>
      <c r="BH429" s="54">
        <f>LOOKUP(BE429,標準報酬等級表!$B$11:$B$42,標準報酬等級表!$D$11:$D$42)</f>
        <v>88</v>
      </c>
      <c r="BI429" s="54"/>
      <c r="BJ429" s="54"/>
      <c r="BK429" s="54">
        <f t="shared" si="20"/>
        <v>1</v>
      </c>
      <c r="BL429" s="54"/>
      <c r="BM429" s="54"/>
      <c r="BN429" s="54"/>
      <c r="BO429" s="54">
        <f>LOOKUP(BK429,標準報酬等級表!$B$11:$B$42,標準報酬等級表!$D$11:$D$42)</f>
        <v>88</v>
      </c>
      <c r="BP429" s="54"/>
      <c r="BQ429" s="54"/>
      <c r="BR429" s="54"/>
      <c r="BS429" s="49"/>
      <c r="BT429" s="49"/>
      <c r="BU429" s="49"/>
      <c r="BV429" s="49"/>
      <c r="BW429" s="49"/>
      <c r="BX429" s="49"/>
      <c r="BY429" s="49"/>
      <c r="BZ429" s="49"/>
      <c r="CA429" s="49"/>
      <c r="CB429" s="49"/>
      <c r="CC429" s="55"/>
      <c r="CD429" s="55"/>
      <c r="CE429" s="55"/>
      <c r="CF429" s="55"/>
      <c r="CG429" s="55"/>
      <c r="CH429" s="55"/>
    </row>
    <row r="430" spans="2:86" ht="21.75" customHeight="1" x14ac:dyDescent="0.15">
      <c r="B430" s="55"/>
      <c r="C430" s="55"/>
      <c r="D430" s="55"/>
      <c r="E430" s="55"/>
      <c r="F430" s="55"/>
      <c r="G430" s="55"/>
      <c r="H430" s="55"/>
      <c r="I430" s="55"/>
      <c r="J430" s="55"/>
      <c r="K430" s="55"/>
      <c r="L430" s="55"/>
      <c r="M430" s="55"/>
      <c r="N430" s="55"/>
      <c r="O430" s="55"/>
      <c r="P430" s="55"/>
      <c r="Q430" s="55"/>
      <c r="R430" s="55"/>
      <c r="S430" s="55"/>
      <c r="T430" s="55"/>
      <c r="U430" s="49"/>
      <c r="V430" s="49"/>
      <c r="W430" s="49"/>
      <c r="X430" s="49"/>
      <c r="Y430" s="49"/>
      <c r="Z430" s="49"/>
      <c r="AA430" s="49"/>
      <c r="AB430" s="49"/>
      <c r="AC430" s="49"/>
      <c r="AD430" s="49"/>
      <c r="AE430" s="49"/>
      <c r="AF430" s="49"/>
      <c r="AG430" s="55"/>
      <c r="AH430" s="55"/>
      <c r="AI430" s="55"/>
      <c r="AJ430" s="55"/>
      <c r="AK430" s="55"/>
      <c r="AL430" s="55"/>
      <c r="AM430" s="55"/>
      <c r="AN430" s="55"/>
      <c r="AO430" s="55"/>
      <c r="AP430" s="55"/>
      <c r="AQ430" s="55"/>
      <c r="AR430" s="55"/>
      <c r="AS430" s="55"/>
      <c r="AT430" s="89">
        <f t="shared" si="18"/>
        <v>0</v>
      </c>
      <c r="AU430" s="89"/>
      <c r="AV430" s="89"/>
      <c r="AW430" s="89"/>
      <c r="AX430" s="89"/>
      <c r="AY430" s="54">
        <f>MATCH(AT430,標準報酬等級表!$F$8:$F$57,1)</f>
        <v>1</v>
      </c>
      <c r="AZ430" s="54"/>
      <c r="BA430" s="54"/>
      <c r="BB430" s="54">
        <f>LOOKUP(AY430,標準報酬等級表!$A$8:$A$57,標準報酬等級表!$D$8:$D$57)</f>
        <v>58</v>
      </c>
      <c r="BC430" s="54"/>
      <c r="BD430" s="54"/>
      <c r="BE430" s="54">
        <f t="shared" si="19"/>
        <v>1</v>
      </c>
      <c r="BF430" s="54"/>
      <c r="BG430" s="54"/>
      <c r="BH430" s="54">
        <f>LOOKUP(BE430,標準報酬等級表!$B$11:$B$42,標準報酬等級表!$D$11:$D$42)</f>
        <v>88</v>
      </c>
      <c r="BI430" s="54"/>
      <c r="BJ430" s="54"/>
      <c r="BK430" s="54">
        <f t="shared" si="20"/>
        <v>1</v>
      </c>
      <c r="BL430" s="54"/>
      <c r="BM430" s="54"/>
      <c r="BN430" s="54"/>
      <c r="BO430" s="54">
        <f>LOOKUP(BK430,標準報酬等級表!$B$11:$B$42,標準報酬等級表!$D$11:$D$42)</f>
        <v>88</v>
      </c>
      <c r="BP430" s="54"/>
      <c r="BQ430" s="54"/>
      <c r="BR430" s="54"/>
      <c r="BS430" s="49"/>
      <c r="BT430" s="49"/>
      <c r="BU430" s="49"/>
      <c r="BV430" s="49"/>
      <c r="BW430" s="49"/>
      <c r="BX430" s="49"/>
      <c r="BY430" s="49"/>
      <c r="BZ430" s="49"/>
      <c r="CA430" s="49"/>
      <c r="CB430" s="49"/>
      <c r="CC430" s="55"/>
      <c r="CD430" s="55"/>
      <c r="CE430" s="55"/>
      <c r="CF430" s="55"/>
      <c r="CG430" s="55"/>
      <c r="CH430" s="55"/>
    </row>
    <row r="431" spans="2:86" ht="21.75" customHeight="1" x14ac:dyDescent="0.15">
      <c r="B431" s="55"/>
      <c r="C431" s="55"/>
      <c r="D431" s="55"/>
      <c r="E431" s="55"/>
      <c r="F431" s="55"/>
      <c r="G431" s="55"/>
      <c r="H431" s="55"/>
      <c r="I431" s="55"/>
      <c r="J431" s="55"/>
      <c r="K431" s="55"/>
      <c r="L431" s="55"/>
      <c r="M431" s="55"/>
      <c r="N431" s="55"/>
      <c r="O431" s="55"/>
      <c r="P431" s="55"/>
      <c r="Q431" s="55"/>
      <c r="R431" s="55"/>
      <c r="S431" s="55"/>
      <c r="T431" s="55"/>
      <c r="U431" s="49"/>
      <c r="V431" s="49"/>
      <c r="W431" s="49"/>
      <c r="X431" s="49"/>
      <c r="Y431" s="49"/>
      <c r="Z431" s="49"/>
      <c r="AA431" s="49"/>
      <c r="AB431" s="49"/>
      <c r="AC431" s="49"/>
      <c r="AD431" s="49"/>
      <c r="AE431" s="49"/>
      <c r="AF431" s="49"/>
      <c r="AG431" s="55"/>
      <c r="AH431" s="55"/>
      <c r="AI431" s="55"/>
      <c r="AJ431" s="55"/>
      <c r="AK431" s="55"/>
      <c r="AL431" s="55"/>
      <c r="AM431" s="55"/>
      <c r="AN431" s="55"/>
      <c r="AO431" s="55"/>
      <c r="AP431" s="55"/>
      <c r="AQ431" s="55"/>
      <c r="AR431" s="55"/>
      <c r="AS431" s="55"/>
      <c r="AT431" s="89">
        <f t="shared" si="18"/>
        <v>0</v>
      </c>
      <c r="AU431" s="89"/>
      <c r="AV431" s="89"/>
      <c r="AW431" s="89"/>
      <c r="AX431" s="89"/>
      <c r="AY431" s="54">
        <f>MATCH(AT431,標準報酬等級表!$F$8:$F$57,1)</f>
        <v>1</v>
      </c>
      <c r="AZ431" s="54"/>
      <c r="BA431" s="54"/>
      <c r="BB431" s="54">
        <f>LOOKUP(AY431,標準報酬等級表!$A$8:$A$57,標準報酬等級表!$D$8:$D$57)</f>
        <v>58</v>
      </c>
      <c r="BC431" s="54"/>
      <c r="BD431" s="54"/>
      <c r="BE431" s="54">
        <f t="shared" si="19"/>
        <v>1</v>
      </c>
      <c r="BF431" s="54"/>
      <c r="BG431" s="54"/>
      <c r="BH431" s="54">
        <f>LOOKUP(BE431,標準報酬等級表!$B$11:$B$42,標準報酬等級表!$D$11:$D$42)</f>
        <v>88</v>
      </c>
      <c r="BI431" s="54"/>
      <c r="BJ431" s="54"/>
      <c r="BK431" s="54">
        <f t="shared" si="20"/>
        <v>1</v>
      </c>
      <c r="BL431" s="54"/>
      <c r="BM431" s="54"/>
      <c r="BN431" s="54"/>
      <c r="BO431" s="54">
        <f>LOOKUP(BK431,標準報酬等級表!$B$11:$B$42,標準報酬等級表!$D$11:$D$42)</f>
        <v>88</v>
      </c>
      <c r="BP431" s="54"/>
      <c r="BQ431" s="54"/>
      <c r="BR431" s="54"/>
      <c r="BS431" s="49"/>
      <c r="BT431" s="49"/>
      <c r="BU431" s="49"/>
      <c r="BV431" s="49"/>
      <c r="BW431" s="49"/>
      <c r="BX431" s="49"/>
      <c r="BY431" s="49"/>
      <c r="BZ431" s="49"/>
      <c r="CA431" s="49"/>
      <c r="CB431" s="49"/>
      <c r="CC431" s="55"/>
      <c r="CD431" s="55"/>
      <c r="CE431" s="55"/>
      <c r="CF431" s="55"/>
      <c r="CG431" s="55"/>
      <c r="CH431" s="55"/>
    </row>
    <row r="432" spans="2:86" ht="21.75" customHeight="1" x14ac:dyDescent="0.15">
      <c r="B432" s="55"/>
      <c r="C432" s="55"/>
      <c r="D432" s="55"/>
      <c r="E432" s="55"/>
      <c r="F432" s="55"/>
      <c r="G432" s="55"/>
      <c r="H432" s="55"/>
      <c r="I432" s="55"/>
      <c r="J432" s="55"/>
      <c r="K432" s="55"/>
      <c r="L432" s="55"/>
      <c r="M432" s="55"/>
      <c r="N432" s="55"/>
      <c r="O432" s="55"/>
      <c r="P432" s="55"/>
      <c r="Q432" s="55"/>
      <c r="R432" s="55"/>
      <c r="S432" s="55"/>
      <c r="T432" s="55"/>
      <c r="U432" s="49"/>
      <c r="V432" s="49"/>
      <c r="W432" s="49"/>
      <c r="X432" s="49"/>
      <c r="Y432" s="49"/>
      <c r="Z432" s="49"/>
      <c r="AA432" s="49"/>
      <c r="AB432" s="49"/>
      <c r="AC432" s="49"/>
      <c r="AD432" s="49"/>
      <c r="AE432" s="49"/>
      <c r="AF432" s="49"/>
      <c r="AG432" s="55"/>
      <c r="AH432" s="55"/>
      <c r="AI432" s="55"/>
      <c r="AJ432" s="55"/>
      <c r="AK432" s="55"/>
      <c r="AL432" s="55"/>
      <c r="AM432" s="55"/>
      <c r="AN432" s="55"/>
      <c r="AO432" s="55"/>
      <c r="AP432" s="55"/>
      <c r="AQ432" s="55"/>
      <c r="AR432" s="55"/>
      <c r="AS432" s="55"/>
      <c r="AT432" s="89">
        <f t="shared" si="18"/>
        <v>0</v>
      </c>
      <c r="AU432" s="89"/>
      <c r="AV432" s="89"/>
      <c r="AW432" s="89"/>
      <c r="AX432" s="89"/>
      <c r="AY432" s="54">
        <f>MATCH(AT432,標準報酬等級表!$F$8:$F$57,1)</f>
        <v>1</v>
      </c>
      <c r="AZ432" s="54"/>
      <c r="BA432" s="54"/>
      <c r="BB432" s="54">
        <f>LOOKUP(AY432,標準報酬等級表!$A$8:$A$57,標準報酬等級表!$D$8:$D$57)</f>
        <v>58</v>
      </c>
      <c r="BC432" s="54"/>
      <c r="BD432" s="54"/>
      <c r="BE432" s="54">
        <f t="shared" si="19"/>
        <v>1</v>
      </c>
      <c r="BF432" s="54"/>
      <c r="BG432" s="54"/>
      <c r="BH432" s="54">
        <f>LOOKUP(BE432,標準報酬等級表!$B$11:$B$42,標準報酬等級表!$D$11:$D$42)</f>
        <v>88</v>
      </c>
      <c r="BI432" s="54"/>
      <c r="BJ432" s="54"/>
      <c r="BK432" s="54">
        <f t="shared" si="20"/>
        <v>1</v>
      </c>
      <c r="BL432" s="54"/>
      <c r="BM432" s="54"/>
      <c r="BN432" s="54"/>
      <c r="BO432" s="54">
        <f>LOOKUP(BK432,標準報酬等級表!$B$11:$B$42,標準報酬等級表!$D$11:$D$42)</f>
        <v>88</v>
      </c>
      <c r="BP432" s="54"/>
      <c r="BQ432" s="54"/>
      <c r="BR432" s="54"/>
      <c r="BS432" s="49"/>
      <c r="BT432" s="49"/>
      <c r="BU432" s="49"/>
      <c r="BV432" s="49"/>
      <c r="BW432" s="49"/>
      <c r="BX432" s="49"/>
      <c r="BY432" s="49"/>
      <c r="BZ432" s="49"/>
      <c r="CA432" s="49"/>
      <c r="CB432" s="49"/>
      <c r="CC432" s="55"/>
      <c r="CD432" s="55"/>
      <c r="CE432" s="55"/>
      <c r="CF432" s="55"/>
      <c r="CG432" s="55"/>
      <c r="CH432" s="55"/>
    </row>
    <row r="433" spans="2:86" ht="21.75" customHeight="1" x14ac:dyDescent="0.15">
      <c r="B433" s="55"/>
      <c r="C433" s="55"/>
      <c r="D433" s="55"/>
      <c r="E433" s="55"/>
      <c r="F433" s="55"/>
      <c r="G433" s="55"/>
      <c r="H433" s="55"/>
      <c r="I433" s="55"/>
      <c r="J433" s="55"/>
      <c r="K433" s="55"/>
      <c r="L433" s="55"/>
      <c r="M433" s="55"/>
      <c r="N433" s="55"/>
      <c r="O433" s="55"/>
      <c r="P433" s="55"/>
      <c r="Q433" s="55"/>
      <c r="R433" s="55"/>
      <c r="S433" s="55"/>
      <c r="T433" s="55"/>
      <c r="U433" s="49"/>
      <c r="V433" s="49"/>
      <c r="W433" s="49"/>
      <c r="X433" s="49"/>
      <c r="Y433" s="49"/>
      <c r="Z433" s="49"/>
      <c r="AA433" s="49"/>
      <c r="AB433" s="49"/>
      <c r="AC433" s="49"/>
      <c r="AD433" s="49"/>
      <c r="AE433" s="49"/>
      <c r="AF433" s="49"/>
      <c r="AG433" s="55"/>
      <c r="AH433" s="55"/>
      <c r="AI433" s="55"/>
      <c r="AJ433" s="55"/>
      <c r="AK433" s="55"/>
      <c r="AL433" s="55"/>
      <c r="AM433" s="55"/>
      <c r="AN433" s="55"/>
      <c r="AO433" s="55"/>
      <c r="AP433" s="55"/>
      <c r="AQ433" s="55"/>
      <c r="AR433" s="55"/>
      <c r="AS433" s="55"/>
      <c r="AT433" s="89">
        <f t="shared" si="18"/>
        <v>0</v>
      </c>
      <c r="AU433" s="89"/>
      <c r="AV433" s="89"/>
      <c r="AW433" s="89"/>
      <c r="AX433" s="89"/>
      <c r="AY433" s="54">
        <f>MATCH(AT433,標準報酬等級表!$F$8:$F$57,1)</f>
        <v>1</v>
      </c>
      <c r="AZ433" s="54"/>
      <c r="BA433" s="54"/>
      <c r="BB433" s="54">
        <f>LOOKUP(AY433,標準報酬等級表!$A$8:$A$57,標準報酬等級表!$D$8:$D$57)</f>
        <v>58</v>
      </c>
      <c r="BC433" s="54"/>
      <c r="BD433" s="54"/>
      <c r="BE433" s="54">
        <f t="shared" si="19"/>
        <v>1</v>
      </c>
      <c r="BF433" s="54"/>
      <c r="BG433" s="54"/>
      <c r="BH433" s="54">
        <f>LOOKUP(BE433,標準報酬等級表!$B$11:$B$42,標準報酬等級表!$D$11:$D$42)</f>
        <v>88</v>
      </c>
      <c r="BI433" s="54"/>
      <c r="BJ433" s="54"/>
      <c r="BK433" s="54">
        <f t="shared" si="20"/>
        <v>1</v>
      </c>
      <c r="BL433" s="54"/>
      <c r="BM433" s="54"/>
      <c r="BN433" s="54"/>
      <c r="BO433" s="54">
        <f>LOOKUP(BK433,標準報酬等級表!$B$11:$B$42,標準報酬等級表!$D$11:$D$42)</f>
        <v>88</v>
      </c>
      <c r="BP433" s="54"/>
      <c r="BQ433" s="54"/>
      <c r="BR433" s="54"/>
      <c r="BS433" s="49"/>
      <c r="BT433" s="49"/>
      <c r="BU433" s="49"/>
      <c r="BV433" s="49"/>
      <c r="BW433" s="49"/>
      <c r="BX433" s="49"/>
      <c r="BY433" s="49"/>
      <c r="BZ433" s="49"/>
      <c r="CA433" s="49"/>
      <c r="CB433" s="49"/>
      <c r="CC433" s="55"/>
      <c r="CD433" s="55"/>
      <c r="CE433" s="55"/>
      <c r="CF433" s="55"/>
      <c r="CG433" s="55"/>
      <c r="CH433" s="55"/>
    </row>
    <row r="434" spans="2:86" ht="21.75" customHeight="1" x14ac:dyDescent="0.15">
      <c r="B434" s="55"/>
      <c r="C434" s="55"/>
      <c r="D434" s="55"/>
      <c r="E434" s="55"/>
      <c r="F434" s="55"/>
      <c r="G434" s="55"/>
      <c r="H434" s="55"/>
      <c r="I434" s="55"/>
      <c r="J434" s="55"/>
      <c r="K434" s="55"/>
      <c r="L434" s="55"/>
      <c r="M434" s="55"/>
      <c r="N434" s="55"/>
      <c r="O434" s="55"/>
      <c r="P434" s="55"/>
      <c r="Q434" s="55"/>
      <c r="R434" s="55"/>
      <c r="S434" s="55"/>
      <c r="T434" s="55"/>
      <c r="U434" s="49"/>
      <c r="V434" s="49"/>
      <c r="W434" s="49"/>
      <c r="X434" s="49"/>
      <c r="Y434" s="49"/>
      <c r="Z434" s="49"/>
      <c r="AA434" s="49"/>
      <c r="AB434" s="49"/>
      <c r="AC434" s="49"/>
      <c r="AD434" s="49"/>
      <c r="AE434" s="49"/>
      <c r="AF434" s="49"/>
      <c r="AG434" s="55"/>
      <c r="AH434" s="55"/>
      <c r="AI434" s="55"/>
      <c r="AJ434" s="55"/>
      <c r="AK434" s="55"/>
      <c r="AL434" s="55"/>
      <c r="AM434" s="55"/>
      <c r="AN434" s="55"/>
      <c r="AO434" s="55"/>
      <c r="AP434" s="55"/>
      <c r="AQ434" s="55"/>
      <c r="AR434" s="55"/>
      <c r="AS434" s="55"/>
      <c r="AT434" s="89">
        <f t="shared" si="18"/>
        <v>0</v>
      </c>
      <c r="AU434" s="89"/>
      <c r="AV434" s="89"/>
      <c r="AW434" s="89"/>
      <c r="AX434" s="89"/>
      <c r="AY434" s="54">
        <f>MATCH(AT434,標準報酬等級表!$F$8:$F$57,1)</f>
        <v>1</v>
      </c>
      <c r="AZ434" s="54"/>
      <c r="BA434" s="54"/>
      <c r="BB434" s="54">
        <f>LOOKUP(AY434,標準報酬等級表!$A$8:$A$57,標準報酬等級表!$D$8:$D$57)</f>
        <v>58</v>
      </c>
      <c r="BC434" s="54"/>
      <c r="BD434" s="54"/>
      <c r="BE434" s="54">
        <f t="shared" si="19"/>
        <v>1</v>
      </c>
      <c r="BF434" s="54"/>
      <c r="BG434" s="54"/>
      <c r="BH434" s="54">
        <f>LOOKUP(BE434,標準報酬等級表!$B$11:$B$42,標準報酬等級表!$D$11:$D$42)</f>
        <v>88</v>
      </c>
      <c r="BI434" s="54"/>
      <c r="BJ434" s="54"/>
      <c r="BK434" s="54">
        <f t="shared" si="20"/>
        <v>1</v>
      </c>
      <c r="BL434" s="54"/>
      <c r="BM434" s="54"/>
      <c r="BN434" s="54"/>
      <c r="BO434" s="54">
        <f>LOOKUP(BK434,標準報酬等級表!$B$11:$B$42,標準報酬等級表!$D$11:$D$42)</f>
        <v>88</v>
      </c>
      <c r="BP434" s="54"/>
      <c r="BQ434" s="54"/>
      <c r="BR434" s="54"/>
      <c r="BS434" s="49"/>
      <c r="BT434" s="49"/>
      <c r="BU434" s="49"/>
      <c r="BV434" s="49"/>
      <c r="BW434" s="49"/>
      <c r="BX434" s="49"/>
      <c r="BY434" s="49"/>
      <c r="BZ434" s="49"/>
      <c r="CA434" s="49"/>
      <c r="CB434" s="49"/>
      <c r="CC434" s="55"/>
      <c r="CD434" s="55"/>
      <c r="CE434" s="55"/>
      <c r="CF434" s="55"/>
      <c r="CG434" s="55"/>
      <c r="CH434" s="55"/>
    </row>
    <row r="435" spans="2:86" ht="21.75" customHeight="1" x14ac:dyDescent="0.15">
      <c r="B435" s="55"/>
      <c r="C435" s="55"/>
      <c r="D435" s="55"/>
      <c r="E435" s="55"/>
      <c r="F435" s="55"/>
      <c r="G435" s="55"/>
      <c r="H435" s="55"/>
      <c r="I435" s="55"/>
      <c r="J435" s="55"/>
      <c r="K435" s="55"/>
      <c r="L435" s="55"/>
      <c r="M435" s="55"/>
      <c r="N435" s="55"/>
      <c r="O435" s="55"/>
      <c r="P435" s="55"/>
      <c r="Q435" s="55"/>
      <c r="R435" s="55"/>
      <c r="S435" s="55"/>
      <c r="T435" s="55"/>
      <c r="U435" s="49"/>
      <c r="V435" s="49"/>
      <c r="W435" s="49"/>
      <c r="X435" s="49"/>
      <c r="Y435" s="49"/>
      <c r="Z435" s="49"/>
      <c r="AA435" s="49"/>
      <c r="AB435" s="49"/>
      <c r="AC435" s="49"/>
      <c r="AD435" s="49"/>
      <c r="AE435" s="49"/>
      <c r="AF435" s="49"/>
      <c r="AG435" s="55"/>
      <c r="AH435" s="55"/>
      <c r="AI435" s="55"/>
      <c r="AJ435" s="55"/>
      <c r="AK435" s="55"/>
      <c r="AL435" s="55"/>
      <c r="AM435" s="55"/>
      <c r="AN435" s="55"/>
      <c r="AO435" s="55"/>
      <c r="AP435" s="55"/>
      <c r="AQ435" s="55"/>
      <c r="AR435" s="55"/>
      <c r="AS435" s="55"/>
      <c r="AT435" s="89">
        <f t="shared" si="18"/>
        <v>0</v>
      </c>
      <c r="AU435" s="89"/>
      <c r="AV435" s="89"/>
      <c r="AW435" s="89"/>
      <c r="AX435" s="89"/>
      <c r="AY435" s="54">
        <f>MATCH(AT435,標準報酬等級表!$F$8:$F$57,1)</f>
        <v>1</v>
      </c>
      <c r="AZ435" s="54"/>
      <c r="BA435" s="54"/>
      <c r="BB435" s="54">
        <f>LOOKUP(AY435,標準報酬等級表!$A$8:$A$57,標準報酬等級表!$D$8:$D$57)</f>
        <v>58</v>
      </c>
      <c r="BC435" s="54"/>
      <c r="BD435" s="54"/>
      <c r="BE435" s="54">
        <f t="shared" si="19"/>
        <v>1</v>
      </c>
      <c r="BF435" s="54"/>
      <c r="BG435" s="54"/>
      <c r="BH435" s="54">
        <f>LOOKUP(BE435,標準報酬等級表!$B$11:$B$42,標準報酬等級表!$D$11:$D$42)</f>
        <v>88</v>
      </c>
      <c r="BI435" s="54"/>
      <c r="BJ435" s="54"/>
      <c r="BK435" s="54">
        <f t="shared" si="20"/>
        <v>1</v>
      </c>
      <c r="BL435" s="54"/>
      <c r="BM435" s="54"/>
      <c r="BN435" s="54"/>
      <c r="BO435" s="54">
        <f>LOOKUP(BK435,標準報酬等級表!$B$11:$B$42,標準報酬等級表!$D$11:$D$42)</f>
        <v>88</v>
      </c>
      <c r="BP435" s="54"/>
      <c r="BQ435" s="54"/>
      <c r="BR435" s="54"/>
      <c r="BS435" s="49"/>
      <c r="BT435" s="49"/>
      <c r="BU435" s="49"/>
      <c r="BV435" s="49"/>
      <c r="BW435" s="49"/>
      <c r="BX435" s="49"/>
      <c r="BY435" s="49"/>
      <c r="BZ435" s="49"/>
      <c r="CA435" s="49"/>
      <c r="CB435" s="49"/>
      <c r="CC435" s="55"/>
      <c r="CD435" s="55"/>
      <c r="CE435" s="55"/>
      <c r="CF435" s="55"/>
      <c r="CG435" s="55"/>
      <c r="CH435" s="55"/>
    </row>
    <row r="436" spans="2:86" ht="21.75" customHeight="1" x14ac:dyDescent="0.15">
      <c r="B436" s="55"/>
      <c r="C436" s="55"/>
      <c r="D436" s="55"/>
      <c r="E436" s="55"/>
      <c r="F436" s="55"/>
      <c r="G436" s="55"/>
      <c r="H436" s="55"/>
      <c r="I436" s="55"/>
      <c r="J436" s="55"/>
      <c r="K436" s="55"/>
      <c r="L436" s="55"/>
      <c r="M436" s="55"/>
      <c r="N436" s="55"/>
      <c r="O436" s="55"/>
      <c r="P436" s="55"/>
      <c r="Q436" s="55"/>
      <c r="R436" s="55"/>
      <c r="S436" s="55"/>
      <c r="T436" s="55"/>
      <c r="U436" s="49"/>
      <c r="V436" s="49"/>
      <c r="W436" s="49"/>
      <c r="X436" s="49"/>
      <c r="Y436" s="49"/>
      <c r="Z436" s="49"/>
      <c r="AA436" s="49"/>
      <c r="AB436" s="49"/>
      <c r="AC436" s="49"/>
      <c r="AD436" s="49"/>
      <c r="AE436" s="49"/>
      <c r="AF436" s="49"/>
      <c r="AG436" s="55"/>
      <c r="AH436" s="55"/>
      <c r="AI436" s="55"/>
      <c r="AJ436" s="55"/>
      <c r="AK436" s="55"/>
      <c r="AL436" s="55"/>
      <c r="AM436" s="55"/>
      <c r="AN436" s="55"/>
      <c r="AO436" s="55"/>
      <c r="AP436" s="55"/>
      <c r="AQ436" s="55"/>
      <c r="AR436" s="55"/>
      <c r="AS436" s="55"/>
      <c r="AT436" s="89">
        <f t="shared" si="18"/>
        <v>0</v>
      </c>
      <c r="AU436" s="89"/>
      <c r="AV436" s="89"/>
      <c r="AW436" s="89"/>
      <c r="AX436" s="89"/>
      <c r="AY436" s="54">
        <f>MATCH(AT436,標準報酬等級表!$F$8:$F$57,1)</f>
        <v>1</v>
      </c>
      <c r="AZ436" s="54"/>
      <c r="BA436" s="54"/>
      <c r="BB436" s="54">
        <f>LOOKUP(AY436,標準報酬等級表!$A$8:$A$57,標準報酬等級表!$D$8:$D$57)</f>
        <v>58</v>
      </c>
      <c r="BC436" s="54"/>
      <c r="BD436" s="54"/>
      <c r="BE436" s="54">
        <f t="shared" si="19"/>
        <v>1</v>
      </c>
      <c r="BF436" s="54"/>
      <c r="BG436" s="54"/>
      <c r="BH436" s="54">
        <f>LOOKUP(BE436,標準報酬等級表!$B$11:$B$42,標準報酬等級表!$D$11:$D$42)</f>
        <v>88</v>
      </c>
      <c r="BI436" s="54"/>
      <c r="BJ436" s="54"/>
      <c r="BK436" s="54">
        <f t="shared" si="20"/>
        <v>1</v>
      </c>
      <c r="BL436" s="54"/>
      <c r="BM436" s="54"/>
      <c r="BN436" s="54"/>
      <c r="BO436" s="54">
        <f>LOOKUP(BK436,標準報酬等級表!$B$11:$B$42,標準報酬等級表!$D$11:$D$42)</f>
        <v>88</v>
      </c>
      <c r="BP436" s="54"/>
      <c r="BQ436" s="54"/>
      <c r="BR436" s="54"/>
      <c r="BS436" s="49"/>
      <c r="BT436" s="49"/>
      <c r="BU436" s="49"/>
      <c r="BV436" s="49"/>
      <c r="BW436" s="49"/>
      <c r="BX436" s="49"/>
      <c r="BY436" s="49"/>
      <c r="BZ436" s="49"/>
      <c r="CA436" s="49"/>
      <c r="CB436" s="49"/>
      <c r="CC436" s="55"/>
      <c r="CD436" s="55"/>
      <c r="CE436" s="55"/>
      <c r="CF436" s="55"/>
      <c r="CG436" s="55"/>
      <c r="CH436" s="55"/>
    </row>
    <row r="437" spans="2:86" ht="21.75" customHeight="1" x14ac:dyDescent="0.15">
      <c r="B437" s="55"/>
      <c r="C437" s="55"/>
      <c r="D437" s="55"/>
      <c r="E437" s="55"/>
      <c r="F437" s="55"/>
      <c r="G437" s="55"/>
      <c r="H437" s="55"/>
      <c r="I437" s="55"/>
      <c r="J437" s="55"/>
      <c r="K437" s="55"/>
      <c r="L437" s="55"/>
      <c r="M437" s="55"/>
      <c r="N437" s="55"/>
      <c r="O437" s="55"/>
      <c r="P437" s="55"/>
      <c r="Q437" s="55"/>
      <c r="R437" s="55"/>
      <c r="S437" s="55"/>
      <c r="T437" s="55"/>
      <c r="U437" s="49"/>
      <c r="V437" s="49"/>
      <c r="W437" s="49"/>
      <c r="X437" s="49"/>
      <c r="Y437" s="49"/>
      <c r="Z437" s="49"/>
      <c r="AA437" s="49"/>
      <c r="AB437" s="49"/>
      <c r="AC437" s="49"/>
      <c r="AD437" s="49"/>
      <c r="AE437" s="49"/>
      <c r="AF437" s="49"/>
      <c r="AG437" s="55"/>
      <c r="AH437" s="55"/>
      <c r="AI437" s="55"/>
      <c r="AJ437" s="55"/>
      <c r="AK437" s="55"/>
      <c r="AL437" s="55"/>
      <c r="AM437" s="55"/>
      <c r="AN437" s="55"/>
      <c r="AO437" s="55"/>
      <c r="AP437" s="55"/>
      <c r="AQ437" s="55"/>
      <c r="AR437" s="55"/>
      <c r="AS437" s="55"/>
      <c r="AT437" s="89">
        <f t="shared" si="18"/>
        <v>0</v>
      </c>
      <c r="AU437" s="89"/>
      <c r="AV437" s="89"/>
      <c r="AW437" s="89"/>
      <c r="AX437" s="89"/>
      <c r="AY437" s="54">
        <f>MATCH(AT437,標準報酬等級表!$F$8:$F$57,1)</f>
        <v>1</v>
      </c>
      <c r="AZ437" s="54"/>
      <c r="BA437" s="54"/>
      <c r="BB437" s="54">
        <f>LOOKUP(AY437,標準報酬等級表!$A$8:$A$57,標準報酬等級表!$D$8:$D$57)</f>
        <v>58</v>
      </c>
      <c r="BC437" s="54"/>
      <c r="BD437" s="54"/>
      <c r="BE437" s="54">
        <f t="shared" si="19"/>
        <v>1</v>
      </c>
      <c r="BF437" s="54"/>
      <c r="BG437" s="54"/>
      <c r="BH437" s="54">
        <f>LOOKUP(BE437,標準報酬等級表!$B$11:$B$42,標準報酬等級表!$D$11:$D$42)</f>
        <v>88</v>
      </c>
      <c r="BI437" s="54"/>
      <c r="BJ437" s="54"/>
      <c r="BK437" s="54">
        <f t="shared" si="20"/>
        <v>1</v>
      </c>
      <c r="BL437" s="54"/>
      <c r="BM437" s="54"/>
      <c r="BN437" s="54"/>
      <c r="BO437" s="54">
        <f>LOOKUP(BK437,標準報酬等級表!$B$11:$B$42,標準報酬等級表!$D$11:$D$42)</f>
        <v>88</v>
      </c>
      <c r="BP437" s="54"/>
      <c r="BQ437" s="54"/>
      <c r="BR437" s="54"/>
      <c r="BS437" s="49"/>
      <c r="BT437" s="49"/>
      <c r="BU437" s="49"/>
      <c r="BV437" s="49"/>
      <c r="BW437" s="49"/>
      <c r="BX437" s="49"/>
      <c r="BY437" s="49"/>
      <c r="BZ437" s="49"/>
      <c r="CA437" s="49"/>
      <c r="CB437" s="49"/>
      <c r="CC437" s="55"/>
      <c r="CD437" s="55"/>
      <c r="CE437" s="55"/>
      <c r="CF437" s="55"/>
      <c r="CG437" s="55"/>
      <c r="CH437" s="55"/>
    </row>
    <row r="438" spans="2:86" ht="21.75" customHeight="1" x14ac:dyDescent="0.15">
      <c r="B438" s="55"/>
      <c r="C438" s="55"/>
      <c r="D438" s="55"/>
      <c r="E438" s="55"/>
      <c r="F438" s="55"/>
      <c r="G438" s="55"/>
      <c r="H438" s="55"/>
      <c r="I438" s="55"/>
      <c r="J438" s="55"/>
      <c r="K438" s="55"/>
      <c r="L438" s="55"/>
      <c r="M438" s="55"/>
      <c r="N438" s="55"/>
      <c r="O438" s="55"/>
      <c r="P438" s="55"/>
      <c r="Q438" s="55"/>
      <c r="R438" s="55"/>
      <c r="S438" s="55"/>
      <c r="T438" s="55"/>
      <c r="U438" s="49"/>
      <c r="V438" s="49"/>
      <c r="W438" s="49"/>
      <c r="X438" s="49"/>
      <c r="Y438" s="49"/>
      <c r="Z438" s="49"/>
      <c r="AA438" s="49"/>
      <c r="AB438" s="49"/>
      <c r="AC438" s="49"/>
      <c r="AD438" s="49"/>
      <c r="AE438" s="49"/>
      <c r="AF438" s="49"/>
      <c r="AG438" s="55"/>
      <c r="AH438" s="55"/>
      <c r="AI438" s="55"/>
      <c r="AJ438" s="55"/>
      <c r="AK438" s="55"/>
      <c r="AL438" s="55"/>
      <c r="AM438" s="55"/>
      <c r="AN438" s="55"/>
      <c r="AO438" s="55"/>
      <c r="AP438" s="55"/>
      <c r="AQ438" s="55"/>
      <c r="AR438" s="55"/>
      <c r="AS438" s="55"/>
      <c r="AT438" s="89">
        <f t="shared" si="18"/>
        <v>0</v>
      </c>
      <c r="AU438" s="89"/>
      <c r="AV438" s="89"/>
      <c r="AW438" s="89"/>
      <c r="AX438" s="89"/>
      <c r="AY438" s="54">
        <f>MATCH(AT438,標準報酬等級表!$F$8:$F$57,1)</f>
        <v>1</v>
      </c>
      <c r="AZ438" s="54"/>
      <c r="BA438" s="54"/>
      <c r="BB438" s="54">
        <f>LOOKUP(AY438,標準報酬等級表!$A$8:$A$57,標準報酬等級表!$D$8:$D$57)</f>
        <v>58</v>
      </c>
      <c r="BC438" s="54"/>
      <c r="BD438" s="54"/>
      <c r="BE438" s="54">
        <f t="shared" si="19"/>
        <v>1</v>
      </c>
      <c r="BF438" s="54"/>
      <c r="BG438" s="54"/>
      <c r="BH438" s="54">
        <f>LOOKUP(BE438,標準報酬等級表!$B$11:$B$42,標準報酬等級表!$D$11:$D$42)</f>
        <v>88</v>
      </c>
      <c r="BI438" s="54"/>
      <c r="BJ438" s="54"/>
      <c r="BK438" s="54">
        <f t="shared" si="20"/>
        <v>1</v>
      </c>
      <c r="BL438" s="54"/>
      <c r="BM438" s="54"/>
      <c r="BN438" s="54"/>
      <c r="BO438" s="54">
        <f>LOOKUP(BK438,標準報酬等級表!$B$11:$B$42,標準報酬等級表!$D$11:$D$42)</f>
        <v>88</v>
      </c>
      <c r="BP438" s="54"/>
      <c r="BQ438" s="54"/>
      <c r="BR438" s="54"/>
      <c r="BS438" s="49"/>
      <c r="BT438" s="49"/>
      <c r="BU438" s="49"/>
      <c r="BV438" s="49"/>
      <c r="BW438" s="49"/>
      <c r="BX438" s="49"/>
      <c r="BY438" s="49"/>
      <c r="BZ438" s="49"/>
      <c r="CA438" s="49"/>
      <c r="CB438" s="49"/>
      <c r="CC438" s="55"/>
      <c r="CD438" s="55"/>
      <c r="CE438" s="55"/>
      <c r="CF438" s="55"/>
      <c r="CG438" s="55"/>
      <c r="CH438" s="55"/>
    </row>
    <row r="439" spans="2:86" ht="21.75" customHeight="1" x14ac:dyDescent="0.15">
      <c r="B439" s="55"/>
      <c r="C439" s="55"/>
      <c r="D439" s="55"/>
      <c r="E439" s="55"/>
      <c r="F439" s="55"/>
      <c r="G439" s="55"/>
      <c r="H439" s="55"/>
      <c r="I439" s="55"/>
      <c r="J439" s="55"/>
      <c r="K439" s="55"/>
      <c r="L439" s="55"/>
      <c r="M439" s="55"/>
      <c r="N439" s="55"/>
      <c r="O439" s="55"/>
      <c r="P439" s="55"/>
      <c r="Q439" s="55"/>
      <c r="R439" s="55"/>
      <c r="S439" s="55"/>
      <c r="T439" s="55"/>
      <c r="U439" s="49"/>
      <c r="V439" s="49"/>
      <c r="W439" s="49"/>
      <c r="X439" s="49"/>
      <c r="Y439" s="49"/>
      <c r="Z439" s="49"/>
      <c r="AA439" s="49"/>
      <c r="AB439" s="49"/>
      <c r="AC439" s="49"/>
      <c r="AD439" s="49"/>
      <c r="AE439" s="49"/>
      <c r="AF439" s="49"/>
      <c r="AG439" s="55"/>
      <c r="AH439" s="55"/>
      <c r="AI439" s="55"/>
      <c r="AJ439" s="55"/>
      <c r="AK439" s="55"/>
      <c r="AL439" s="55"/>
      <c r="AM439" s="55"/>
      <c r="AN439" s="55"/>
      <c r="AO439" s="55"/>
      <c r="AP439" s="55"/>
      <c r="AQ439" s="55"/>
      <c r="AR439" s="55"/>
      <c r="AS439" s="55"/>
      <c r="AT439" s="89">
        <f t="shared" si="18"/>
        <v>0</v>
      </c>
      <c r="AU439" s="89"/>
      <c r="AV439" s="89"/>
      <c r="AW439" s="89"/>
      <c r="AX439" s="89"/>
      <c r="AY439" s="54">
        <f>MATCH(AT439,標準報酬等級表!$F$8:$F$57,1)</f>
        <v>1</v>
      </c>
      <c r="AZ439" s="54"/>
      <c r="BA439" s="54"/>
      <c r="BB439" s="54">
        <f>LOOKUP(AY439,標準報酬等級表!$A$8:$A$57,標準報酬等級表!$D$8:$D$57)</f>
        <v>58</v>
      </c>
      <c r="BC439" s="54"/>
      <c r="BD439" s="54"/>
      <c r="BE439" s="54">
        <f t="shared" si="19"/>
        <v>1</v>
      </c>
      <c r="BF439" s="54"/>
      <c r="BG439" s="54"/>
      <c r="BH439" s="54">
        <f>LOOKUP(BE439,標準報酬等級表!$B$11:$B$42,標準報酬等級表!$D$11:$D$42)</f>
        <v>88</v>
      </c>
      <c r="BI439" s="54"/>
      <c r="BJ439" s="54"/>
      <c r="BK439" s="54">
        <f t="shared" si="20"/>
        <v>1</v>
      </c>
      <c r="BL439" s="54"/>
      <c r="BM439" s="54"/>
      <c r="BN439" s="54"/>
      <c r="BO439" s="54">
        <f>LOOKUP(BK439,標準報酬等級表!$B$11:$B$42,標準報酬等級表!$D$11:$D$42)</f>
        <v>88</v>
      </c>
      <c r="BP439" s="54"/>
      <c r="BQ439" s="54"/>
      <c r="BR439" s="54"/>
      <c r="BS439" s="49"/>
      <c r="BT439" s="49"/>
      <c r="BU439" s="49"/>
      <c r="BV439" s="49"/>
      <c r="BW439" s="49"/>
      <c r="BX439" s="49"/>
      <c r="BY439" s="49"/>
      <c r="BZ439" s="49"/>
      <c r="CA439" s="49"/>
      <c r="CB439" s="49"/>
      <c r="CC439" s="55"/>
      <c r="CD439" s="55"/>
      <c r="CE439" s="55"/>
      <c r="CF439" s="55"/>
      <c r="CG439" s="55"/>
      <c r="CH439" s="55"/>
    </row>
    <row r="440" spans="2:86" ht="21.75" customHeight="1" x14ac:dyDescent="0.15">
      <c r="B440" s="55"/>
      <c r="C440" s="55"/>
      <c r="D440" s="55"/>
      <c r="E440" s="55"/>
      <c r="F440" s="55"/>
      <c r="G440" s="55"/>
      <c r="H440" s="55"/>
      <c r="I440" s="55"/>
      <c r="J440" s="55"/>
      <c r="K440" s="55"/>
      <c r="L440" s="55"/>
      <c r="M440" s="55"/>
      <c r="N440" s="55"/>
      <c r="O440" s="55"/>
      <c r="P440" s="55"/>
      <c r="Q440" s="55"/>
      <c r="R440" s="55"/>
      <c r="S440" s="55"/>
      <c r="T440" s="55"/>
      <c r="U440" s="49"/>
      <c r="V440" s="49"/>
      <c r="W440" s="49"/>
      <c r="X440" s="49"/>
      <c r="Y440" s="49"/>
      <c r="Z440" s="49"/>
      <c r="AA440" s="49"/>
      <c r="AB440" s="49"/>
      <c r="AC440" s="49"/>
      <c r="AD440" s="49"/>
      <c r="AE440" s="49"/>
      <c r="AF440" s="49"/>
      <c r="AG440" s="55"/>
      <c r="AH440" s="55"/>
      <c r="AI440" s="55"/>
      <c r="AJ440" s="55"/>
      <c r="AK440" s="55"/>
      <c r="AL440" s="55"/>
      <c r="AM440" s="55"/>
      <c r="AN440" s="55"/>
      <c r="AO440" s="55"/>
      <c r="AP440" s="55"/>
      <c r="AQ440" s="55"/>
      <c r="AR440" s="55"/>
      <c r="AS440" s="55"/>
      <c r="AT440" s="89">
        <f t="shared" si="18"/>
        <v>0</v>
      </c>
      <c r="AU440" s="89"/>
      <c r="AV440" s="89"/>
      <c r="AW440" s="89"/>
      <c r="AX440" s="89"/>
      <c r="AY440" s="54">
        <f>MATCH(AT440,標準報酬等級表!$F$8:$F$57,1)</f>
        <v>1</v>
      </c>
      <c r="AZ440" s="54"/>
      <c r="BA440" s="54"/>
      <c r="BB440" s="54">
        <f>LOOKUP(AY440,標準報酬等級表!$A$8:$A$57,標準報酬等級表!$D$8:$D$57)</f>
        <v>58</v>
      </c>
      <c r="BC440" s="54"/>
      <c r="BD440" s="54"/>
      <c r="BE440" s="54">
        <f t="shared" si="19"/>
        <v>1</v>
      </c>
      <c r="BF440" s="54"/>
      <c r="BG440" s="54"/>
      <c r="BH440" s="54">
        <f>LOOKUP(BE440,標準報酬等級表!$B$11:$B$42,標準報酬等級表!$D$11:$D$42)</f>
        <v>88</v>
      </c>
      <c r="BI440" s="54"/>
      <c r="BJ440" s="54"/>
      <c r="BK440" s="54">
        <f t="shared" si="20"/>
        <v>1</v>
      </c>
      <c r="BL440" s="54"/>
      <c r="BM440" s="54"/>
      <c r="BN440" s="54"/>
      <c r="BO440" s="54">
        <f>LOOKUP(BK440,標準報酬等級表!$B$11:$B$42,標準報酬等級表!$D$11:$D$42)</f>
        <v>88</v>
      </c>
      <c r="BP440" s="54"/>
      <c r="BQ440" s="54"/>
      <c r="BR440" s="54"/>
      <c r="BS440" s="49"/>
      <c r="BT440" s="49"/>
      <c r="BU440" s="49"/>
      <c r="BV440" s="49"/>
      <c r="BW440" s="49"/>
      <c r="BX440" s="49"/>
      <c r="BY440" s="49"/>
      <c r="BZ440" s="49"/>
      <c r="CA440" s="49"/>
      <c r="CB440" s="49"/>
      <c r="CC440" s="55"/>
      <c r="CD440" s="55"/>
      <c r="CE440" s="55"/>
      <c r="CF440" s="55"/>
      <c r="CG440" s="55"/>
      <c r="CH440" s="55"/>
    </row>
    <row r="441" spans="2:86" ht="21.75" customHeight="1" x14ac:dyDescent="0.15">
      <c r="B441" s="55"/>
      <c r="C441" s="55"/>
      <c r="D441" s="55"/>
      <c r="E441" s="55"/>
      <c r="F441" s="55"/>
      <c r="G441" s="55"/>
      <c r="H441" s="55"/>
      <c r="I441" s="55"/>
      <c r="J441" s="55"/>
      <c r="K441" s="55"/>
      <c r="L441" s="55"/>
      <c r="M441" s="55"/>
      <c r="N441" s="55"/>
      <c r="O441" s="55"/>
      <c r="P441" s="55"/>
      <c r="Q441" s="55"/>
      <c r="R441" s="55"/>
      <c r="S441" s="55"/>
      <c r="T441" s="55"/>
      <c r="U441" s="49"/>
      <c r="V441" s="49"/>
      <c r="W441" s="49"/>
      <c r="X441" s="49"/>
      <c r="Y441" s="49"/>
      <c r="Z441" s="49"/>
      <c r="AA441" s="49"/>
      <c r="AB441" s="49"/>
      <c r="AC441" s="49"/>
      <c r="AD441" s="49"/>
      <c r="AE441" s="49"/>
      <c r="AF441" s="49"/>
      <c r="AG441" s="55"/>
      <c r="AH441" s="55"/>
      <c r="AI441" s="55"/>
      <c r="AJ441" s="55"/>
      <c r="AK441" s="55"/>
      <c r="AL441" s="55"/>
      <c r="AM441" s="55"/>
      <c r="AN441" s="55"/>
      <c r="AO441" s="55"/>
      <c r="AP441" s="55"/>
      <c r="AQ441" s="55"/>
      <c r="AR441" s="55"/>
      <c r="AS441" s="55"/>
      <c r="AT441" s="89">
        <f t="shared" si="18"/>
        <v>0</v>
      </c>
      <c r="AU441" s="89"/>
      <c r="AV441" s="89"/>
      <c r="AW441" s="89"/>
      <c r="AX441" s="89"/>
      <c r="AY441" s="54">
        <f>MATCH(AT441,標準報酬等級表!$F$8:$F$57,1)</f>
        <v>1</v>
      </c>
      <c r="AZ441" s="54"/>
      <c r="BA441" s="54"/>
      <c r="BB441" s="54">
        <f>LOOKUP(AY441,標準報酬等級表!$A$8:$A$57,標準報酬等級表!$D$8:$D$57)</f>
        <v>58</v>
      </c>
      <c r="BC441" s="54"/>
      <c r="BD441" s="54"/>
      <c r="BE441" s="54">
        <f t="shared" si="19"/>
        <v>1</v>
      </c>
      <c r="BF441" s="54"/>
      <c r="BG441" s="54"/>
      <c r="BH441" s="54">
        <f>LOOKUP(BE441,標準報酬等級表!$B$11:$B$42,標準報酬等級表!$D$11:$D$42)</f>
        <v>88</v>
      </c>
      <c r="BI441" s="54"/>
      <c r="BJ441" s="54"/>
      <c r="BK441" s="54">
        <f t="shared" si="20"/>
        <v>1</v>
      </c>
      <c r="BL441" s="54"/>
      <c r="BM441" s="54"/>
      <c r="BN441" s="54"/>
      <c r="BO441" s="54">
        <f>LOOKUP(BK441,標準報酬等級表!$B$11:$B$42,標準報酬等級表!$D$11:$D$42)</f>
        <v>88</v>
      </c>
      <c r="BP441" s="54"/>
      <c r="BQ441" s="54"/>
      <c r="BR441" s="54"/>
      <c r="BS441" s="49"/>
      <c r="BT441" s="49"/>
      <c r="BU441" s="49"/>
      <c r="BV441" s="49"/>
      <c r="BW441" s="49"/>
      <c r="BX441" s="49"/>
      <c r="BY441" s="49"/>
      <c r="BZ441" s="49"/>
      <c r="CA441" s="49"/>
      <c r="CB441" s="49"/>
      <c r="CC441" s="55"/>
      <c r="CD441" s="55"/>
      <c r="CE441" s="55"/>
      <c r="CF441" s="55"/>
      <c r="CG441" s="55"/>
      <c r="CH441" s="55"/>
    </row>
    <row r="442" spans="2:86" ht="21.75" customHeight="1" x14ac:dyDescent="0.15">
      <c r="B442" s="55"/>
      <c r="C442" s="55"/>
      <c r="D442" s="55"/>
      <c r="E442" s="55"/>
      <c r="F442" s="55"/>
      <c r="G442" s="55"/>
      <c r="H442" s="55"/>
      <c r="I442" s="55"/>
      <c r="J442" s="55"/>
      <c r="K442" s="55"/>
      <c r="L442" s="55"/>
      <c r="M442" s="55"/>
      <c r="N442" s="55"/>
      <c r="O442" s="55"/>
      <c r="P442" s="55"/>
      <c r="Q442" s="55"/>
      <c r="R442" s="55"/>
      <c r="S442" s="55"/>
      <c r="T442" s="55"/>
      <c r="U442" s="49"/>
      <c r="V442" s="49"/>
      <c r="W442" s="49"/>
      <c r="X442" s="49"/>
      <c r="Y442" s="49"/>
      <c r="Z442" s="49"/>
      <c r="AA442" s="49"/>
      <c r="AB442" s="49"/>
      <c r="AC442" s="49"/>
      <c r="AD442" s="49"/>
      <c r="AE442" s="49"/>
      <c r="AF442" s="49"/>
      <c r="AG442" s="55"/>
      <c r="AH442" s="55"/>
      <c r="AI442" s="55"/>
      <c r="AJ442" s="55"/>
      <c r="AK442" s="55"/>
      <c r="AL442" s="55"/>
      <c r="AM442" s="55"/>
      <c r="AN442" s="55"/>
      <c r="AO442" s="55"/>
      <c r="AP442" s="55"/>
      <c r="AQ442" s="55"/>
      <c r="AR442" s="55"/>
      <c r="AS442" s="55"/>
      <c r="AT442" s="89">
        <f t="shared" si="18"/>
        <v>0</v>
      </c>
      <c r="AU442" s="89"/>
      <c r="AV442" s="89"/>
      <c r="AW442" s="89"/>
      <c r="AX442" s="89"/>
      <c r="AY442" s="54">
        <f>MATCH(AT442,標準報酬等級表!$F$8:$F$57,1)</f>
        <v>1</v>
      </c>
      <c r="AZ442" s="54"/>
      <c r="BA442" s="54"/>
      <c r="BB442" s="54">
        <f>LOOKUP(AY442,標準報酬等級表!$A$8:$A$57,標準報酬等級表!$D$8:$D$57)</f>
        <v>58</v>
      </c>
      <c r="BC442" s="54"/>
      <c r="BD442" s="54"/>
      <c r="BE442" s="54">
        <f t="shared" si="19"/>
        <v>1</v>
      </c>
      <c r="BF442" s="54"/>
      <c r="BG442" s="54"/>
      <c r="BH442" s="54">
        <f>LOOKUP(BE442,標準報酬等級表!$B$11:$B$42,標準報酬等級表!$D$11:$D$42)</f>
        <v>88</v>
      </c>
      <c r="BI442" s="54"/>
      <c r="BJ442" s="54"/>
      <c r="BK442" s="54">
        <f t="shared" si="20"/>
        <v>1</v>
      </c>
      <c r="BL442" s="54"/>
      <c r="BM442" s="54"/>
      <c r="BN442" s="54"/>
      <c r="BO442" s="54">
        <f>LOOKUP(BK442,標準報酬等級表!$B$11:$B$42,標準報酬等級表!$D$11:$D$42)</f>
        <v>88</v>
      </c>
      <c r="BP442" s="54"/>
      <c r="BQ442" s="54"/>
      <c r="BR442" s="54"/>
      <c r="BS442" s="49"/>
      <c r="BT442" s="49"/>
      <c r="BU442" s="49"/>
      <c r="BV442" s="49"/>
      <c r="BW442" s="49"/>
      <c r="BX442" s="49"/>
      <c r="BY442" s="49"/>
      <c r="BZ442" s="49"/>
      <c r="CA442" s="49"/>
      <c r="CB442" s="49"/>
      <c r="CC442" s="55"/>
      <c r="CD442" s="55"/>
      <c r="CE442" s="55"/>
      <c r="CF442" s="55"/>
      <c r="CG442" s="55"/>
      <c r="CH442" s="55"/>
    </row>
    <row r="443" spans="2:86" ht="21.75" customHeight="1" x14ac:dyDescent="0.15">
      <c r="B443" s="55"/>
      <c r="C443" s="55"/>
      <c r="D443" s="55"/>
      <c r="E443" s="55"/>
      <c r="F443" s="55"/>
      <c r="G443" s="55"/>
      <c r="H443" s="55"/>
      <c r="I443" s="55"/>
      <c r="J443" s="55"/>
      <c r="K443" s="55"/>
      <c r="L443" s="55"/>
      <c r="M443" s="55"/>
      <c r="N443" s="55"/>
      <c r="O443" s="55"/>
      <c r="P443" s="55"/>
      <c r="Q443" s="55"/>
      <c r="R443" s="55"/>
      <c r="S443" s="55"/>
      <c r="T443" s="55"/>
      <c r="U443" s="49"/>
      <c r="V443" s="49"/>
      <c r="W443" s="49"/>
      <c r="X443" s="49"/>
      <c r="Y443" s="49"/>
      <c r="Z443" s="49"/>
      <c r="AA443" s="49"/>
      <c r="AB443" s="49"/>
      <c r="AC443" s="49"/>
      <c r="AD443" s="49"/>
      <c r="AE443" s="49"/>
      <c r="AF443" s="49"/>
      <c r="AG443" s="55"/>
      <c r="AH443" s="55"/>
      <c r="AI443" s="55"/>
      <c r="AJ443" s="55"/>
      <c r="AK443" s="55"/>
      <c r="AL443" s="55"/>
      <c r="AM443" s="55"/>
      <c r="AN443" s="55"/>
      <c r="AO443" s="55"/>
      <c r="AP443" s="55"/>
      <c r="AQ443" s="55"/>
      <c r="AR443" s="55"/>
      <c r="AS443" s="55"/>
      <c r="AT443" s="89">
        <f t="shared" si="18"/>
        <v>0</v>
      </c>
      <c r="AU443" s="89"/>
      <c r="AV443" s="89"/>
      <c r="AW443" s="89"/>
      <c r="AX443" s="89"/>
      <c r="AY443" s="54">
        <f>MATCH(AT443,標準報酬等級表!$F$8:$F$57,1)</f>
        <v>1</v>
      </c>
      <c r="AZ443" s="54"/>
      <c r="BA443" s="54"/>
      <c r="BB443" s="54">
        <f>LOOKUP(AY443,標準報酬等級表!$A$8:$A$57,標準報酬等級表!$D$8:$D$57)</f>
        <v>58</v>
      </c>
      <c r="BC443" s="54"/>
      <c r="BD443" s="54"/>
      <c r="BE443" s="54">
        <f t="shared" si="19"/>
        <v>1</v>
      </c>
      <c r="BF443" s="54"/>
      <c r="BG443" s="54"/>
      <c r="BH443" s="54">
        <f>LOOKUP(BE443,標準報酬等級表!$B$11:$B$42,標準報酬等級表!$D$11:$D$42)</f>
        <v>88</v>
      </c>
      <c r="BI443" s="54"/>
      <c r="BJ443" s="54"/>
      <c r="BK443" s="54">
        <f t="shared" si="20"/>
        <v>1</v>
      </c>
      <c r="BL443" s="54"/>
      <c r="BM443" s="54"/>
      <c r="BN443" s="54"/>
      <c r="BO443" s="54">
        <f>LOOKUP(BK443,標準報酬等級表!$B$11:$B$42,標準報酬等級表!$D$11:$D$42)</f>
        <v>88</v>
      </c>
      <c r="BP443" s="54"/>
      <c r="BQ443" s="54"/>
      <c r="BR443" s="54"/>
      <c r="BS443" s="49"/>
      <c r="BT443" s="49"/>
      <c r="BU443" s="49"/>
      <c r="BV443" s="49"/>
      <c r="BW443" s="49"/>
      <c r="BX443" s="49"/>
      <c r="BY443" s="49"/>
      <c r="BZ443" s="49"/>
      <c r="CA443" s="49"/>
      <c r="CB443" s="49"/>
      <c r="CC443" s="55"/>
      <c r="CD443" s="55"/>
      <c r="CE443" s="55"/>
      <c r="CF443" s="55"/>
      <c r="CG443" s="55"/>
      <c r="CH443" s="55"/>
    </row>
    <row r="444" spans="2:86" ht="21.75" customHeight="1" x14ac:dyDescent="0.15">
      <c r="B444" s="55"/>
      <c r="C444" s="55"/>
      <c r="D444" s="55"/>
      <c r="E444" s="55"/>
      <c r="F444" s="55"/>
      <c r="G444" s="55"/>
      <c r="H444" s="55"/>
      <c r="I444" s="55"/>
      <c r="J444" s="55"/>
      <c r="K444" s="55"/>
      <c r="L444" s="55"/>
      <c r="M444" s="55"/>
      <c r="N444" s="55"/>
      <c r="O444" s="55"/>
      <c r="P444" s="55"/>
      <c r="Q444" s="55"/>
      <c r="R444" s="55"/>
      <c r="S444" s="55"/>
      <c r="T444" s="55"/>
      <c r="U444" s="49"/>
      <c r="V444" s="49"/>
      <c r="W444" s="49"/>
      <c r="X444" s="49"/>
      <c r="Y444" s="49"/>
      <c r="Z444" s="49"/>
      <c r="AA444" s="49"/>
      <c r="AB444" s="49"/>
      <c r="AC444" s="49"/>
      <c r="AD444" s="49"/>
      <c r="AE444" s="49"/>
      <c r="AF444" s="49"/>
      <c r="AG444" s="55"/>
      <c r="AH444" s="55"/>
      <c r="AI444" s="55"/>
      <c r="AJ444" s="55"/>
      <c r="AK444" s="55"/>
      <c r="AL444" s="55"/>
      <c r="AM444" s="55"/>
      <c r="AN444" s="55"/>
      <c r="AO444" s="55"/>
      <c r="AP444" s="55"/>
      <c r="AQ444" s="55"/>
      <c r="AR444" s="55"/>
      <c r="AS444" s="55"/>
      <c r="AT444" s="89">
        <f t="shared" si="18"/>
        <v>0</v>
      </c>
      <c r="AU444" s="89"/>
      <c r="AV444" s="89"/>
      <c r="AW444" s="89"/>
      <c r="AX444" s="89"/>
      <c r="AY444" s="54">
        <f>MATCH(AT444,標準報酬等級表!$F$8:$F$57,1)</f>
        <v>1</v>
      </c>
      <c r="AZ444" s="54"/>
      <c r="BA444" s="54"/>
      <c r="BB444" s="54">
        <f>LOOKUP(AY444,標準報酬等級表!$A$8:$A$57,標準報酬等級表!$D$8:$D$57)</f>
        <v>58</v>
      </c>
      <c r="BC444" s="54"/>
      <c r="BD444" s="54"/>
      <c r="BE444" s="54">
        <f t="shared" si="19"/>
        <v>1</v>
      </c>
      <c r="BF444" s="54"/>
      <c r="BG444" s="54"/>
      <c r="BH444" s="54">
        <f>LOOKUP(BE444,標準報酬等級表!$B$11:$B$42,標準報酬等級表!$D$11:$D$42)</f>
        <v>88</v>
      </c>
      <c r="BI444" s="54"/>
      <c r="BJ444" s="54"/>
      <c r="BK444" s="54">
        <f t="shared" si="20"/>
        <v>1</v>
      </c>
      <c r="BL444" s="54"/>
      <c r="BM444" s="54"/>
      <c r="BN444" s="54"/>
      <c r="BO444" s="54">
        <f>LOOKUP(BK444,標準報酬等級表!$B$11:$B$42,標準報酬等級表!$D$11:$D$42)</f>
        <v>88</v>
      </c>
      <c r="BP444" s="54"/>
      <c r="BQ444" s="54"/>
      <c r="BR444" s="54"/>
      <c r="BS444" s="49"/>
      <c r="BT444" s="49"/>
      <c r="BU444" s="49"/>
      <c r="BV444" s="49"/>
      <c r="BW444" s="49"/>
      <c r="BX444" s="49"/>
      <c r="BY444" s="49"/>
      <c r="BZ444" s="49"/>
      <c r="CA444" s="49"/>
      <c r="CB444" s="49"/>
      <c r="CC444" s="55"/>
      <c r="CD444" s="55"/>
      <c r="CE444" s="55"/>
      <c r="CF444" s="55"/>
      <c r="CG444" s="55"/>
      <c r="CH444" s="55"/>
    </row>
    <row r="445" spans="2:86" ht="21.75" customHeight="1" x14ac:dyDescent="0.15">
      <c r="B445" s="55"/>
      <c r="C445" s="55"/>
      <c r="D445" s="55"/>
      <c r="E445" s="55"/>
      <c r="F445" s="55"/>
      <c r="G445" s="55"/>
      <c r="H445" s="55"/>
      <c r="I445" s="55"/>
      <c r="J445" s="55"/>
      <c r="K445" s="55"/>
      <c r="L445" s="55"/>
      <c r="M445" s="55"/>
      <c r="N445" s="55"/>
      <c r="O445" s="55"/>
      <c r="P445" s="55"/>
      <c r="Q445" s="55"/>
      <c r="R445" s="55"/>
      <c r="S445" s="55"/>
      <c r="T445" s="55"/>
      <c r="U445" s="49"/>
      <c r="V445" s="49"/>
      <c r="W445" s="49"/>
      <c r="X445" s="49"/>
      <c r="Y445" s="49"/>
      <c r="Z445" s="49"/>
      <c r="AA445" s="49"/>
      <c r="AB445" s="49"/>
      <c r="AC445" s="49"/>
      <c r="AD445" s="49"/>
      <c r="AE445" s="49"/>
      <c r="AF445" s="49"/>
      <c r="AG445" s="55"/>
      <c r="AH445" s="55"/>
      <c r="AI445" s="55"/>
      <c r="AJ445" s="55"/>
      <c r="AK445" s="55"/>
      <c r="AL445" s="55"/>
      <c r="AM445" s="55"/>
      <c r="AN445" s="55"/>
      <c r="AO445" s="55"/>
      <c r="AP445" s="55"/>
      <c r="AQ445" s="55"/>
      <c r="AR445" s="55"/>
      <c r="AS445" s="55"/>
      <c r="AT445" s="89">
        <f t="shared" si="18"/>
        <v>0</v>
      </c>
      <c r="AU445" s="89"/>
      <c r="AV445" s="89"/>
      <c r="AW445" s="89"/>
      <c r="AX445" s="89"/>
      <c r="AY445" s="54">
        <f>MATCH(AT445,標準報酬等級表!$F$8:$F$57,1)</f>
        <v>1</v>
      </c>
      <c r="AZ445" s="54"/>
      <c r="BA445" s="54"/>
      <c r="BB445" s="54">
        <f>LOOKUP(AY445,標準報酬等級表!$A$8:$A$57,標準報酬等級表!$D$8:$D$57)</f>
        <v>58</v>
      </c>
      <c r="BC445" s="54"/>
      <c r="BD445" s="54"/>
      <c r="BE445" s="54">
        <f t="shared" si="19"/>
        <v>1</v>
      </c>
      <c r="BF445" s="54"/>
      <c r="BG445" s="54"/>
      <c r="BH445" s="54">
        <f>LOOKUP(BE445,標準報酬等級表!$B$11:$B$42,標準報酬等級表!$D$11:$D$42)</f>
        <v>88</v>
      </c>
      <c r="BI445" s="54"/>
      <c r="BJ445" s="54"/>
      <c r="BK445" s="54">
        <f t="shared" si="20"/>
        <v>1</v>
      </c>
      <c r="BL445" s="54"/>
      <c r="BM445" s="54"/>
      <c r="BN445" s="54"/>
      <c r="BO445" s="54">
        <f>LOOKUP(BK445,標準報酬等級表!$B$11:$B$42,標準報酬等級表!$D$11:$D$42)</f>
        <v>88</v>
      </c>
      <c r="BP445" s="54"/>
      <c r="BQ445" s="54"/>
      <c r="BR445" s="54"/>
      <c r="BS445" s="49"/>
      <c r="BT445" s="49"/>
      <c r="BU445" s="49"/>
      <c r="BV445" s="49"/>
      <c r="BW445" s="49"/>
      <c r="BX445" s="49"/>
      <c r="BY445" s="49"/>
      <c r="BZ445" s="49"/>
      <c r="CA445" s="49"/>
      <c r="CB445" s="49"/>
      <c r="CC445" s="55"/>
      <c r="CD445" s="55"/>
      <c r="CE445" s="55"/>
      <c r="CF445" s="55"/>
      <c r="CG445" s="55"/>
      <c r="CH445" s="55"/>
    </row>
    <row r="446" spans="2:86" ht="21.75" customHeight="1" x14ac:dyDescent="0.15">
      <c r="B446" s="55"/>
      <c r="C446" s="55"/>
      <c r="D446" s="55"/>
      <c r="E446" s="55"/>
      <c r="F446" s="55"/>
      <c r="G446" s="55"/>
      <c r="H446" s="55"/>
      <c r="I446" s="55"/>
      <c r="J446" s="55"/>
      <c r="K446" s="55"/>
      <c r="L446" s="55"/>
      <c r="M446" s="55"/>
      <c r="N446" s="55"/>
      <c r="O446" s="55"/>
      <c r="P446" s="55"/>
      <c r="Q446" s="55"/>
      <c r="R446" s="55"/>
      <c r="S446" s="55"/>
      <c r="T446" s="55"/>
      <c r="U446" s="49"/>
      <c r="V446" s="49"/>
      <c r="W446" s="49"/>
      <c r="X446" s="49"/>
      <c r="Y446" s="49"/>
      <c r="Z446" s="49"/>
      <c r="AA446" s="49"/>
      <c r="AB446" s="49"/>
      <c r="AC446" s="49"/>
      <c r="AD446" s="49"/>
      <c r="AE446" s="49"/>
      <c r="AF446" s="49"/>
      <c r="AG446" s="55"/>
      <c r="AH446" s="55"/>
      <c r="AI446" s="55"/>
      <c r="AJ446" s="55"/>
      <c r="AK446" s="55"/>
      <c r="AL446" s="55"/>
      <c r="AM446" s="55"/>
      <c r="AN446" s="55"/>
      <c r="AO446" s="55"/>
      <c r="AP446" s="55"/>
      <c r="AQ446" s="55"/>
      <c r="AR446" s="55"/>
      <c r="AS446" s="55"/>
      <c r="AT446" s="89">
        <f t="shared" si="18"/>
        <v>0</v>
      </c>
      <c r="AU446" s="89"/>
      <c r="AV446" s="89"/>
      <c r="AW446" s="89"/>
      <c r="AX446" s="89"/>
      <c r="AY446" s="54">
        <f>MATCH(AT446,標準報酬等級表!$F$8:$F$57,1)</f>
        <v>1</v>
      </c>
      <c r="AZ446" s="54"/>
      <c r="BA446" s="54"/>
      <c r="BB446" s="54">
        <f>LOOKUP(AY446,標準報酬等級表!$A$8:$A$57,標準報酬等級表!$D$8:$D$57)</f>
        <v>58</v>
      </c>
      <c r="BC446" s="54"/>
      <c r="BD446" s="54"/>
      <c r="BE446" s="54">
        <f t="shared" si="19"/>
        <v>1</v>
      </c>
      <c r="BF446" s="54"/>
      <c r="BG446" s="54"/>
      <c r="BH446" s="54">
        <f>LOOKUP(BE446,標準報酬等級表!$B$11:$B$42,標準報酬等級表!$D$11:$D$42)</f>
        <v>88</v>
      </c>
      <c r="BI446" s="54"/>
      <c r="BJ446" s="54"/>
      <c r="BK446" s="54">
        <f t="shared" si="20"/>
        <v>1</v>
      </c>
      <c r="BL446" s="54"/>
      <c r="BM446" s="54"/>
      <c r="BN446" s="54"/>
      <c r="BO446" s="54">
        <f>LOOKUP(BK446,標準報酬等級表!$B$11:$B$42,標準報酬等級表!$D$11:$D$42)</f>
        <v>88</v>
      </c>
      <c r="BP446" s="54"/>
      <c r="BQ446" s="54"/>
      <c r="BR446" s="54"/>
      <c r="BS446" s="49"/>
      <c r="BT446" s="49"/>
      <c r="BU446" s="49"/>
      <c r="BV446" s="49"/>
      <c r="BW446" s="49"/>
      <c r="BX446" s="49"/>
      <c r="BY446" s="49"/>
      <c r="BZ446" s="49"/>
      <c r="CA446" s="49"/>
      <c r="CB446" s="49"/>
      <c r="CC446" s="55"/>
      <c r="CD446" s="55"/>
      <c r="CE446" s="55"/>
      <c r="CF446" s="55"/>
      <c r="CG446" s="55"/>
      <c r="CH446" s="55"/>
    </row>
    <row r="447" spans="2:86" ht="21.75" customHeight="1" x14ac:dyDescent="0.15">
      <c r="B447" s="55"/>
      <c r="C447" s="55"/>
      <c r="D447" s="55"/>
      <c r="E447" s="55"/>
      <c r="F447" s="55"/>
      <c r="G447" s="55"/>
      <c r="H447" s="55"/>
      <c r="I447" s="55"/>
      <c r="J447" s="55"/>
      <c r="K447" s="55"/>
      <c r="L447" s="55"/>
      <c r="M447" s="55"/>
      <c r="N447" s="55"/>
      <c r="O447" s="55"/>
      <c r="P447" s="55"/>
      <c r="Q447" s="55"/>
      <c r="R447" s="55"/>
      <c r="S447" s="55"/>
      <c r="T447" s="55"/>
      <c r="U447" s="49"/>
      <c r="V447" s="49"/>
      <c r="W447" s="49"/>
      <c r="X447" s="49"/>
      <c r="Y447" s="49"/>
      <c r="Z447" s="49"/>
      <c r="AA447" s="49"/>
      <c r="AB447" s="49"/>
      <c r="AC447" s="49"/>
      <c r="AD447" s="49"/>
      <c r="AE447" s="49"/>
      <c r="AF447" s="49"/>
      <c r="AG447" s="55"/>
      <c r="AH447" s="55"/>
      <c r="AI447" s="55"/>
      <c r="AJ447" s="55"/>
      <c r="AK447" s="55"/>
      <c r="AL447" s="55"/>
      <c r="AM447" s="55"/>
      <c r="AN447" s="55"/>
      <c r="AO447" s="55"/>
      <c r="AP447" s="55"/>
      <c r="AQ447" s="55"/>
      <c r="AR447" s="55"/>
      <c r="AS447" s="55"/>
      <c r="AT447" s="89">
        <f t="shared" si="18"/>
        <v>0</v>
      </c>
      <c r="AU447" s="89"/>
      <c r="AV447" s="89"/>
      <c r="AW447" s="89"/>
      <c r="AX447" s="89"/>
      <c r="AY447" s="54">
        <f>MATCH(AT447,標準報酬等級表!$F$8:$F$57,1)</f>
        <v>1</v>
      </c>
      <c r="AZ447" s="54"/>
      <c r="BA447" s="54"/>
      <c r="BB447" s="54">
        <f>LOOKUP(AY447,標準報酬等級表!$A$8:$A$57,標準報酬等級表!$D$8:$D$57)</f>
        <v>58</v>
      </c>
      <c r="BC447" s="54"/>
      <c r="BD447" s="54"/>
      <c r="BE447" s="54">
        <f t="shared" si="19"/>
        <v>1</v>
      </c>
      <c r="BF447" s="54"/>
      <c r="BG447" s="54"/>
      <c r="BH447" s="54">
        <f>LOOKUP(BE447,標準報酬等級表!$B$11:$B$42,標準報酬等級表!$D$11:$D$42)</f>
        <v>88</v>
      </c>
      <c r="BI447" s="54"/>
      <c r="BJ447" s="54"/>
      <c r="BK447" s="54">
        <f t="shared" si="20"/>
        <v>1</v>
      </c>
      <c r="BL447" s="54"/>
      <c r="BM447" s="54"/>
      <c r="BN447" s="54"/>
      <c r="BO447" s="54">
        <f>LOOKUP(BK447,標準報酬等級表!$B$11:$B$42,標準報酬等級表!$D$11:$D$42)</f>
        <v>88</v>
      </c>
      <c r="BP447" s="54"/>
      <c r="BQ447" s="54"/>
      <c r="BR447" s="54"/>
      <c r="BS447" s="49"/>
      <c r="BT447" s="49"/>
      <c r="BU447" s="49"/>
      <c r="BV447" s="49"/>
      <c r="BW447" s="49"/>
      <c r="BX447" s="49"/>
      <c r="BY447" s="49"/>
      <c r="BZ447" s="49"/>
      <c r="CA447" s="49"/>
      <c r="CB447" s="49"/>
      <c r="CC447" s="55"/>
      <c r="CD447" s="55"/>
      <c r="CE447" s="55"/>
      <c r="CF447" s="55"/>
      <c r="CG447" s="55"/>
      <c r="CH447" s="55"/>
    </row>
    <row r="448" spans="2:86" ht="21.75" customHeight="1" x14ac:dyDescent="0.15">
      <c r="B448" s="55"/>
      <c r="C448" s="55"/>
      <c r="D448" s="55"/>
      <c r="E448" s="55"/>
      <c r="F448" s="55"/>
      <c r="G448" s="55"/>
      <c r="H448" s="55"/>
      <c r="I448" s="55"/>
      <c r="J448" s="55"/>
      <c r="K448" s="55"/>
      <c r="L448" s="55"/>
      <c r="M448" s="55"/>
      <c r="N448" s="55"/>
      <c r="O448" s="55"/>
      <c r="P448" s="55"/>
      <c r="Q448" s="55"/>
      <c r="R448" s="55"/>
      <c r="S448" s="55"/>
      <c r="T448" s="55"/>
      <c r="U448" s="49"/>
      <c r="V448" s="49"/>
      <c r="W448" s="49"/>
      <c r="X448" s="49"/>
      <c r="Y448" s="49"/>
      <c r="Z448" s="49"/>
      <c r="AA448" s="49"/>
      <c r="AB448" s="49"/>
      <c r="AC448" s="49"/>
      <c r="AD448" s="49"/>
      <c r="AE448" s="49"/>
      <c r="AF448" s="49"/>
      <c r="AG448" s="55"/>
      <c r="AH448" s="55"/>
      <c r="AI448" s="55"/>
      <c r="AJ448" s="55"/>
      <c r="AK448" s="55"/>
      <c r="AL448" s="55"/>
      <c r="AM448" s="55"/>
      <c r="AN448" s="55"/>
      <c r="AO448" s="55"/>
      <c r="AP448" s="55"/>
      <c r="AQ448" s="55"/>
      <c r="AR448" s="55"/>
      <c r="AS448" s="55"/>
      <c r="AT448" s="89">
        <f t="shared" si="18"/>
        <v>0</v>
      </c>
      <c r="AU448" s="89"/>
      <c r="AV448" s="89"/>
      <c r="AW448" s="89"/>
      <c r="AX448" s="89"/>
      <c r="AY448" s="54">
        <f>MATCH(AT448,標準報酬等級表!$F$8:$F$57,1)</f>
        <v>1</v>
      </c>
      <c r="AZ448" s="54"/>
      <c r="BA448" s="54"/>
      <c r="BB448" s="54">
        <f>LOOKUP(AY448,標準報酬等級表!$A$8:$A$57,標準報酬等級表!$D$8:$D$57)</f>
        <v>58</v>
      </c>
      <c r="BC448" s="54"/>
      <c r="BD448" s="54"/>
      <c r="BE448" s="54">
        <f t="shared" si="19"/>
        <v>1</v>
      </c>
      <c r="BF448" s="54"/>
      <c r="BG448" s="54"/>
      <c r="BH448" s="54">
        <f>LOOKUP(BE448,標準報酬等級表!$B$11:$B$42,標準報酬等級表!$D$11:$D$42)</f>
        <v>88</v>
      </c>
      <c r="BI448" s="54"/>
      <c r="BJ448" s="54"/>
      <c r="BK448" s="54">
        <f t="shared" si="20"/>
        <v>1</v>
      </c>
      <c r="BL448" s="54"/>
      <c r="BM448" s="54"/>
      <c r="BN448" s="54"/>
      <c r="BO448" s="54">
        <f>LOOKUP(BK448,標準報酬等級表!$B$11:$B$42,標準報酬等級表!$D$11:$D$42)</f>
        <v>88</v>
      </c>
      <c r="BP448" s="54"/>
      <c r="BQ448" s="54"/>
      <c r="BR448" s="54"/>
      <c r="BS448" s="49"/>
      <c r="BT448" s="49"/>
      <c r="BU448" s="49"/>
      <c r="BV448" s="49"/>
      <c r="BW448" s="49"/>
      <c r="BX448" s="49"/>
      <c r="BY448" s="49"/>
      <c r="BZ448" s="49"/>
      <c r="CA448" s="49"/>
      <c r="CB448" s="49"/>
      <c r="CC448" s="55"/>
      <c r="CD448" s="55"/>
      <c r="CE448" s="55"/>
      <c r="CF448" s="55"/>
      <c r="CG448" s="55"/>
      <c r="CH448" s="55"/>
    </row>
    <row r="449" spans="2:86" ht="21.75" customHeight="1" x14ac:dyDescent="0.15">
      <c r="B449" s="55"/>
      <c r="C449" s="55"/>
      <c r="D449" s="55"/>
      <c r="E449" s="55"/>
      <c r="F449" s="55"/>
      <c r="G449" s="55"/>
      <c r="H449" s="55"/>
      <c r="I449" s="55"/>
      <c r="J449" s="55"/>
      <c r="K449" s="55"/>
      <c r="L449" s="55"/>
      <c r="M449" s="55"/>
      <c r="N449" s="55"/>
      <c r="O449" s="55"/>
      <c r="P449" s="55"/>
      <c r="Q449" s="55"/>
      <c r="R449" s="55"/>
      <c r="S449" s="55"/>
      <c r="T449" s="55"/>
      <c r="U449" s="49"/>
      <c r="V449" s="49"/>
      <c r="W449" s="49"/>
      <c r="X449" s="49"/>
      <c r="Y449" s="49"/>
      <c r="Z449" s="49"/>
      <c r="AA449" s="49"/>
      <c r="AB449" s="49"/>
      <c r="AC449" s="49"/>
      <c r="AD449" s="49"/>
      <c r="AE449" s="49"/>
      <c r="AF449" s="49"/>
      <c r="AG449" s="55"/>
      <c r="AH449" s="55"/>
      <c r="AI449" s="55"/>
      <c r="AJ449" s="55"/>
      <c r="AK449" s="55"/>
      <c r="AL449" s="55"/>
      <c r="AM449" s="55"/>
      <c r="AN449" s="55"/>
      <c r="AO449" s="55"/>
      <c r="AP449" s="55"/>
      <c r="AQ449" s="55"/>
      <c r="AR449" s="55"/>
      <c r="AS449" s="55"/>
      <c r="AT449" s="89">
        <f t="shared" si="18"/>
        <v>0</v>
      </c>
      <c r="AU449" s="89"/>
      <c r="AV449" s="89"/>
      <c r="AW449" s="89"/>
      <c r="AX449" s="89"/>
      <c r="AY449" s="54">
        <f>MATCH(AT449,標準報酬等級表!$F$8:$F$57,1)</f>
        <v>1</v>
      </c>
      <c r="AZ449" s="54"/>
      <c r="BA449" s="54"/>
      <c r="BB449" s="54">
        <f>LOOKUP(AY449,標準報酬等級表!$A$8:$A$57,標準報酬等級表!$D$8:$D$57)</f>
        <v>58</v>
      </c>
      <c r="BC449" s="54"/>
      <c r="BD449" s="54"/>
      <c r="BE449" s="54">
        <f t="shared" si="19"/>
        <v>1</v>
      </c>
      <c r="BF449" s="54"/>
      <c r="BG449" s="54"/>
      <c r="BH449" s="54">
        <f>LOOKUP(BE449,標準報酬等級表!$B$11:$B$42,標準報酬等級表!$D$11:$D$42)</f>
        <v>88</v>
      </c>
      <c r="BI449" s="54"/>
      <c r="BJ449" s="54"/>
      <c r="BK449" s="54">
        <f t="shared" si="20"/>
        <v>1</v>
      </c>
      <c r="BL449" s="54"/>
      <c r="BM449" s="54"/>
      <c r="BN449" s="54"/>
      <c r="BO449" s="54">
        <f>LOOKUP(BK449,標準報酬等級表!$B$11:$B$42,標準報酬等級表!$D$11:$D$42)</f>
        <v>88</v>
      </c>
      <c r="BP449" s="54"/>
      <c r="BQ449" s="54"/>
      <c r="BR449" s="54"/>
      <c r="BS449" s="49"/>
      <c r="BT449" s="49"/>
      <c r="BU449" s="49"/>
      <c r="BV449" s="49"/>
      <c r="BW449" s="49"/>
      <c r="BX449" s="49"/>
      <c r="BY449" s="49"/>
      <c r="BZ449" s="49"/>
      <c r="CA449" s="49"/>
      <c r="CB449" s="49"/>
      <c r="CC449" s="55"/>
      <c r="CD449" s="55"/>
      <c r="CE449" s="55"/>
      <c r="CF449" s="55"/>
      <c r="CG449" s="55"/>
      <c r="CH449" s="55"/>
    </row>
    <row r="450" spans="2:86" ht="21.75" customHeight="1" x14ac:dyDescent="0.15">
      <c r="B450" s="55"/>
      <c r="C450" s="55"/>
      <c r="D450" s="55"/>
      <c r="E450" s="55"/>
      <c r="F450" s="55"/>
      <c r="G450" s="55"/>
      <c r="H450" s="55"/>
      <c r="I450" s="55"/>
      <c r="J450" s="55"/>
      <c r="K450" s="55"/>
      <c r="L450" s="55"/>
      <c r="M450" s="55"/>
      <c r="N450" s="55"/>
      <c r="O450" s="55"/>
      <c r="P450" s="55"/>
      <c r="Q450" s="55"/>
      <c r="R450" s="55"/>
      <c r="S450" s="55"/>
      <c r="T450" s="55"/>
      <c r="U450" s="49"/>
      <c r="V450" s="49"/>
      <c r="W450" s="49"/>
      <c r="X450" s="49"/>
      <c r="Y450" s="49"/>
      <c r="Z450" s="49"/>
      <c r="AA450" s="49"/>
      <c r="AB450" s="49"/>
      <c r="AC450" s="49"/>
      <c r="AD450" s="49"/>
      <c r="AE450" s="49"/>
      <c r="AF450" s="49"/>
      <c r="AG450" s="55"/>
      <c r="AH450" s="55"/>
      <c r="AI450" s="55"/>
      <c r="AJ450" s="55"/>
      <c r="AK450" s="55"/>
      <c r="AL450" s="55"/>
      <c r="AM450" s="55"/>
      <c r="AN450" s="55"/>
      <c r="AO450" s="55"/>
      <c r="AP450" s="55"/>
      <c r="AQ450" s="55"/>
      <c r="AR450" s="55"/>
      <c r="AS450" s="55"/>
      <c r="AT450" s="89">
        <f t="shared" si="18"/>
        <v>0</v>
      </c>
      <c r="AU450" s="89"/>
      <c r="AV450" s="89"/>
      <c r="AW450" s="89"/>
      <c r="AX450" s="89"/>
      <c r="AY450" s="54">
        <f>MATCH(AT450,標準報酬等級表!$F$8:$F$57,1)</f>
        <v>1</v>
      </c>
      <c r="AZ450" s="54"/>
      <c r="BA450" s="54"/>
      <c r="BB450" s="54">
        <f>LOOKUP(AY450,標準報酬等級表!$A$8:$A$57,標準報酬等級表!$D$8:$D$57)</f>
        <v>58</v>
      </c>
      <c r="BC450" s="54"/>
      <c r="BD450" s="54"/>
      <c r="BE450" s="54">
        <f t="shared" si="19"/>
        <v>1</v>
      </c>
      <c r="BF450" s="54"/>
      <c r="BG450" s="54"/>
      <c r="BH450" s="54">
        <f>LOOKUP(BE450,標準報酬等級表!$B$11:$B$42,標準報酬等級表!$D$11:$D$42)</f>
        <v>88</v>
      </c>
      <c r="BI450" s="54"/>
      <c r="BJ450" s="54"/>
      <c r="BK450" s="54">
        <f t="shared" si="20"/>
        <v>1</v>
      </c>
      <c r="BL450" s="54"/>
      <c r="BM450" s="54"/>
      <c r="BN450" s="54"/>
      <c r="BO450" s="54">
        <f>LOOKUP(BK450,標準報酬等級表!$B$11:$B$42,標準報酬等級表!$D$11:$D$42)</f>
        <v>88</v>
      </c>
      <c r="BP450" s="54"/>
      <c r="BQ450" s="54"/>
      <c r="BR450" s="54"/>
      <c r="BS450" s="49"/>
      <c r="BT450" s="49"/>
      <c r="BU450" s="49"/>
      <c r="BV450" s="49"/>
      <c r="BW450" s="49"/>
      <c r="BX450" s="49"/>
      <c r="BY450" s="49"/>
      <c r="BZ450" s="49"/>
      <c r="CA450" s="49"/>
      <c r="CB450" s="49"/>
      <c r="CC450" s="55"/>
      <c r="CD450" s="55"/>
      <c r="CE450" s="55"/>
      <c r="CF450" s="55"/>
      <c r="CG450" s="55"/>
      <c r="CH450" s="55"/>
    </row>
    <row r="451" spans="2:86" ht="21.75" customHeight="1" x14ac:dyDescent="0.15">
      <c r="B451" s="55"/>
      <c r="C451" s="55"/>
      <c r="D451" s="55"/>
      <c r="E451" s="55"/>
      <c r="F451" s="55"/>
      <c r="G451" s="55"/>
      <c r="H451" s="55"/>
      <c r="I451" s="55"/>
      <c r="J451" s="55"/>
      <c r="K451" s="55"/>
      <c r="L451" s="55"/>
      <c r="M451" s="55"/>
      <c r="N451" s="55"/>
      <c r="O451" s="55"/>
      <c r="P451" s="55"/>
      <c r="Q451" s="55"/>
      <c r="R451" s="55"/>
      <c r="S451" s="55"/>
      <c r="T451" s="55"/>
      <c r="U451" s="49"/>
      <c r="V451" s="49"/>
      <c r="W451" s="49"/>
      <c r="X451" s="49"/>
      <c r="Y451" s="49"/>
      <c r="Z451" s="49"/>
      <c r="AA451" s="49"/>
      <c r="AB451" s="49"/>
      <c r="AC451" s="49"/>
      <c r="AD451" s="49"/>
      <c r="AE451" s="49"/>
      <c r="AF451" s="49"/>
      <c r="AG451" s="55"/>
      <c r="AH451" s="55"/>
      <c r="AI451" s="55"/>
      <c r="AJ451" s="55"/>
      <c r="AK451" s="55"/>
      <c r="AL451" s="55"/>
      <c r="AM451" s="55"/>
      <c r="AN451" s="55"/>
      <c r="AO451" s="55"/>
      <c r="AP451" s="55"/>
      <c r="AQ451" s="55"/>
      <c r="AR451" s="55"/>
      <c r="AS451" s="55"/>
      <c r="AT451" s="89">
        <f t="shared" si="18"/>
        <v>0</v>
      </c>
      <c r="AU451" s="89"/>
      <c r="AV451" s="89"/>
      <c r="AW451" s="89"/>
      <c r="AX451" s="89"/>
      <c r="AY451" s="54">
        <f>MATCH(AT451,標準報酬等級表!$F$8:$F$57,1)</f>
        <v>1</v>
      </c>
      <c r="AZ451" s="54"/>
      <c r="BA451" s="54"/>
      <c r="BB451" s="54">
        <f>LOOKUP(AY451,標準報酬等級表!$A$8:$A$57,標準報酬等級表!$D$8:$D$57)</f>
        <v>58</v>
      </c>
      <c r="BC451" s="54"/>
      <c r="BD451" s="54"/>
      <c r="BE451" s="54">
        <f t="shared" si="19"/>
        <v>1</v>
      </c>
      <c r="BF451" s="54"/>
      <c r="BG451" s="54"/>
      <c r="BH451" s="54">
        <f>LOOKUP(BE451,標準報酬等級表!$B$11:$B$42,標準報酬等級表!$D$11:$D$42)</f>
        <v>88</v>
      </c>
      <c r="BI451" s="54"/>
      <c r="BJ451" s="54"/>
      <c r="BK451" s="54">
        <f t="shared" si="20"/>
        <v>1</v>
      </c>
      <c r="BL451" s="54"/>
      <c r="BM451" s="54"/>
      <c r="BN451" s="54"/>
      <c r="BO451" s="54">
        <f>LOOKUP(BK451,標準報酬等級表!$B$11:$B$42,標準報酬等級表!$D$11:$D$42)</f>
        <v>88</v>
      </c>
      <c r="BP451" s="54"/>
      <c r="BQ451" s="54"/>
      <c r="BR451" s="54"/>
      <c r="BS451" s="49"/>
      <c r="BT451" s="49"/>
      <c r="BU451" s="49"/>
      <c r="BV451" s="49"/>
      <c r="BW451" s="49"/>
      <c r="BX451" s="49"/>
      <c r="BY451" s="49"/>
      <c r="BZ451" s="49"/>
      <c r="CA451" s="49"/>
      <c r="CB451" s="49"/>
      <c r="CC451" s="55"/>
      <c r="CD451" s="55"/>
      <c r="CE451" s="55"/>
      <c r="CF451" s="55"/>
      <c r="CG451" s="55"/>
      <c r="CH451" s="55"/>
    </row>
    <row r="452" spans="2:86" ht="21.75" customHeight="1" x14ac:dyDescent="0.15">
      <c r="B452" s="55"/>
      <c r="C452" s="55"/>
      <c r="D452" s="55"/>
      <c r="E452" s="55"/>
      <c r="F452" s="55"/>
      <c r="G452" s="55"/>
      <c r="H452" s="55"/>
      <c r="I452" s="55"/>
      <c r="J452" s="55"/>
      <c r="K452" s="55"/>
      <c r="L452" s="55"/>
      <c r="M452" s="55"/>
      <c r="N452" s="55"/>
      <c r="O452" s="55"/>
      <c r="P452" s="55"/>
      <c r="Q452" s="55"/>
      <c r="R452" s="55"/>
      <c r="S452" s="55"/>
      <c r="T452" s="55"/>
      <c r="U452" s="49"/>
      <c r="V452" s="49"/>
      <c r="W452" s="49"/>
      <c r="X452" s="49"/>
      <c r="Y452" s="49"/>
      <c r="Z452" s="49"/>
      <c r="AA452" s="49"/>
      <c r="AB452" s="49"/>
      <c r="AC452" s="49"/>
      <c r="AD452" s="49"/>
      <c r="AE452" s="49"/>
      <c r="AF452" s="49"/>
      <c r="AG452" s="55"/>
      <c r="AH452" s="55"/>
      <c r="AI452" s="55"/>
      <c r="AJ452" s="55"/>
      <c r="AK452" s="55"/>
      <c r="AL452" s="55"/>
      <c r="AM452" s="55"/>
      <c r="AN452" s="55"/>
      <c r="AO452" s="55"/>
      <c r="AP452" s="55"/>
      <c r="AQ452" s="55"/>
      <c r="AR452" s="55"/>
      <c r="AS452" s="55"/>
      <c r="AT452" s="89">
        <f t="shared" si="18"/>
        <v>0</v>
      </c>
      <c r="AU452" s="89"/>
      <c r="AV452" s="89"/>
      <c r="AW452" s="89"/>
      <c r="AX452" s="89"/>
      <c r="AY452" s="54">
        <f>MATCH(AT452,標準報酬等級表!$F$8:$F$57,1)</f>
        <v>1</v>
      </c>
      <c r="AZ452" s="54"/>
      <c r="BA452" s="54"/>
      <c r="BB452" s="54">
        <f>LOOKUP(AY452,標準報酬等級表!$A$8:$A$57,標準報酬等級表!$D$8:$D$57)</f>
        <v>58</v>
      </c>
      <c r="BC452" s="54"/>
      <c r="BD452" s="54"/>
      <c r="BE452" s="54">
        <f t="shared" si="19"/>
        <v>1</v>
      </c>
      <c r="BF452" s="54"/>
      <c r="BG452" s="54"/>
      <c r="BH452" s="54">
        <f>LOOKUP(BE452,標準報酬等級表!$B$11:$B$42,標準報酬等級表!$D$11:$D$42)</f>
        <v>88</v>
      </c>
      <c r="BI452" s="54"/>
      <c r="BJ452" s="54"/>
      <c r="BK452" s="54">
        <f t="shared" si="20"/>
        <v>1</v>
      </c>
      <c r="BL452" s="54"/>
      <c r="BM452" s="54"/>
      <c r="BN452" s="54"/>
      <c r="BO452" s="54">
        <f>LOOKUP(BK452,標準報酬等級表!$B$11:$B$42,標準報酬等級表!$D$11:$D$42)</f>
        <v>88</v>
      </c>
      <c r="BP452" s="54"/>
      <c r="BQ452" s="54"/>
      <c r="BR452" s="54"/>
      <c r="BS452" s="49"/>
      <c r="BT452" s="49"/>
      <c r="BU452" s="49"/>
      <c r="BV452" s="49"/>
      <c r="BW452" s="49"/>
      <c r="BX452" s="49"/>
      <c r="BY452" s="49"/>
      <c r="BZ452" s="49"/>
      <c r="CA452" s="49"/>
      <c r="CB452" s="49"/>
      <c r="CC452" s="55"/>
      <c r="CD452" s="55"/>
      <c r="CE452" s="55"/>
      <c r="CF452" s="55"/>
      <c r="CG452" s="55"/>
      <c r="CH452" s="55"/>
    </row>
    <row r="453" spans="2:86" ht="21.75" customHeight="1" x14ac:dyDescent="0.15">
      <c r="B453" s="55"/>
      <c r="C453" s="55"/>
      <c r="D453" s="55"/>
      <c r="E453" s="55"/>
      <c r="F453" s="55"/>
      <c r="G453" s="55"/>
      <c r="H453" s="55"/>
      <c r="I453" s="55"/>
      <c r="J453" s="55"/>
      <c r="K453" s="55"/>
      <c r="L453" s="55"/>
      <c r="M453" s="55"/>
      <c r="N453" s="55"/>
      <c r="O453" s="55"/>
      <c r="P453" s="55"/>
      <c r="Q453" s="55"/>
      <c r="R453" s="55"/>
      <c r="S453" s="55"/>
      <c r="T453" s="55"/>
      <c r="U453" s="49"/>
      <c r="V453" s="49"/>
      <c r="W453" s="49"/>
      <c r="X453" s="49"/>
      <c r="Y453" s="49"/>
      <c r="Z453" s="49"/>
      <c r="AA453" s="49"/>
      <c r="AB453" s="49"/>
      <c r="AC453" s="49"/>
      <c r="AD453" s="49"/>
      <c r="AE453" s="49"/>
      <c r="AF453" s="49"/>
      <c r="AG453" s="55"/>
      <c r="AH453" s="55"/>
      <c r="AI453" s="55"/>
      <c r="AJ453" s="55"/>
      <c r="AK453" s="55"/>
      <c r="AL453" s="55"/>
      <c r="AM453" s="55"/>
      <c r="AN453" s="55"/>
      <c r="AO453" s="55"/>
      <c r="AP453" s="55"/>
      <c r="AQ453" s="55"/>
      <c r="AR453" s="55"/>
      <c r="AS453" s="55"/>
      <c r="AT453" s="89">
        <f t="shared" si="18"/>
        <v>0</v>
      </c>
      <c r="AU453" s="89"/>
      <c r="AV453" s="89"/>
      <c r="AW453" s="89"/>
      <c r="AX453" s="89"/>
      <c r="AY453" s="54">
        <f>MATCH(AT453,標準報酬等級表!$F$8:$F$57,1)</f>
        <v>1</v>
      </c>
      <c r="AZ453" s="54"/>
      <c r="BA453" s="54"/>
      <c r="BB453" s="54">
        <f>LOOKUP(AY453,標準報酬等級表!$A$8:$A$57,標準報酬等級表!$D$8:$D$57)</f>
        <v>58</v>
      </c>
      <c r="BC453" s="54"/>
      <c r="BD453" s="54"/>
      <c r="BE453" s="54">
        <f t="shared" si="19"/>
        <v>1</v>
      </c>
      <c r="BF453" s="54"/>
      <c r="BG453" s="54"/>
      <c r="BH453" s="54">
        <f>LOOKUP(BE453,標準報酬等級表!$B$11:$B$42,標準報酬等級表!$D$11:$D$42)</f>
        <v>88</v>
      </c>
      <c r="BI453" s="54"/>
      <c r="BJ453" s="54"/>
      <c r="BK453" s="54">
        <f t="shared" si="20"/>
        <v>1</v>
      </c>
      <c r="BL453" s="54"/>
      <c r="BM453" s="54"/>
      <c r="BN453" s="54"/>
      <c r="BO453" s="54">
        <f>LOOKUP(BK453,標準報酬等級表!$B$11:$B$42,標準報酬等級表!$D$11:$D$42)</f>
        <v>88</v>
      </c>
      <c r="BP453" s="54"/>
      <c r="BQ453" s="54"/>
      <c r="BR453" s="54"/>
      <c r="BS453" s="49"/>
      <c r="BT453" s="49"/>
      <c r="BU453" s="49"/>
      <c r="BV453" s="49"/>
      <c r="BW453" s="49"/>
      <c r="BX453" s="49"/>
      <c r="BY453" s="49"/>
      <c r="BZ453" s="49"/>
      <c r="CA453" s="49"/>
      <c r="CB453" s="49"/>
      <c r="CC453" s="55"/>
      <c r="CD453" s="55"/>
      <c r="CE453" s="55"/>
      <c r="CF453" s="55"/>
      <c r="CG453" s="55"/>
      <c r="CH453" s="55"/>
    </row>
    <row r="454" spans="2:86" ht="21.75" customHeight="1" x14ac:dyDescent="0.15">
      <c r="B454" s="55"/>
      <c r="C454" s="55"/>
      <c r="D454" s="55"/>
      <c r="E454" s="55"/>
      <c r="F454" s="55"/>
      <c r="G454" s="55"/>
      <c r="H454" s="55"/>
      <c r="I454" s="55"/>
      <c r="J454" s="55"/>
      <c r="K454" s="55"/>
      <c r="L454" s="55"/>
      <c r="M454" s="55"/>
      <c r="N454" s="55"/>
      <c r="O454" s="55"/>
      <c r="P454" s="55"/>
      <c r="Q454" s="55"/>
      <c r="R454" s="55"/>
      <c r="S454" s="55"/>
      <c r="T454" s="55"/>
      <c r="U454" s="49"/>
      <c r="V454" s="49"/>
      <c r="W454" s="49"/>
      <c r="X454" s="49"/>
      <c r="Y454" s="49"/>
      <c r="Z454" s="49"/>
      <c r="AA454" s="49"/>
      <c r="AB454" s="49"/>
      <c r="AC454" s="49"/>
      <c r="AD454" s="49"/>
      <c r="AE454" s="49"/>
      <c r="AF454" s="49"/>
      <c r="AG454" s="55"/>
      <c r="AH454" s="55"/>
      <c r="AI454" s="55"/>
      <c r="AJ454" s="55"/>
      <c r="AK454" s="55"/>
      <c r="AL454" s="55"/>
      <c r="AM454" s="55"/>
      <c r="AN454" s="55"/>
      <c r="AO454" s="55"/>
      <c r="AP454" s="55"/>
      <c r="AQ454" s="55"/>
      <c r="AR454" s="55"/>
      <c r="AS454" s="55"/>
      <c r="AT454" s="89">
        <f t="shared" si="18"/>
        <v>0</v>
      </c>
      <c r="AU454" s="89"/>
      <c r="AV454" s="89"/>
      <c r="AW454" s="89"/>
      <c r="AX454" s="89"/>
      <c r="AY454" s="54">
        <f>MATCH(AT454,標準報酬等級表!$F$8:$F$57,1)</f>
        <v>1</v>
      </c>
      <c r="AZ454" s="54"/>
      <c r="BA454" s="54"/>
      <c r="BB454" s="54">
        <f>LOOKUP(AY454,標準報酬等級表!$A$8:$A$57,標準報酬等級表!$D$8:$D$57)</f>
        <v>58</v>
      </c>
      <c r="BC454" s="54"/>
      <c r="BD454" s="54"/>
      <c r="BE454" s="54">
        <f t="shared" si="19"/>
        <v>1</v>
      </c>
      <c r="BF454" s="54"/>
      <c r="BG454" s="54"/>
      <c r="BH454" s="54">
        <f>LOOKUP(BE454,標準報酬等級表!$B$11:$B$42,標準報酬等級表!$D$11:$D$42)</f>
        <v>88</v>
      </c>
      <c r="BI454" s="54"/>
      <c r="BJ454" s="54"/>
      <c r="BK454" s="54">
        <f t="shared" si="20"/>
        <v>1</v>
      </c>
      <c r="BL454" s="54"/>
      <c r="BM454" s="54"/>
      <c r="BN454" s="54"/>
      <c r="BO454" s="54">
        <f>LOOKUP(BK454,標準報酬等級表!$B$11:$B$42,標準報酬等級表!$D$11:$D$42)</f>
        <v>88</v>
      </c>
      <c r="BP454" s="54"/>
      <c r="BQ454" s="54"/>
      <c r="BR454" s="54"/>
      <c r="BS454" s="49"/>
      <c r="BT454" s="49"/>
      <c r="BU454" s="49"/>
      <c r="BV454" s="49"/>
      <c r="BW454" s="49"/>
      <c r="BX454" s="49"/>
      <c r="BY454" s="49"/>
      <c r="BZ454" s="49"/>
      <c r="CA454" s="49"/>
      <c r="CB454" s="49"/>
      <c r="CC454" s="55"/>
      <c r="CD454" s="55"/>
      <c r="CE454" s="55"/>
      <c r="CF454" s="55"/>
      <c r="CG454" s="55"/>
      <c r="CH454" s="55"/>
    </row>
    <row r="455" spans="2:86" ht="21.75" customHeight="1" x14ac:dyDescent="0.15">
      <c r="B455" s="55"/>
      <c r="C455" s="55"/>
      <c r="D455" s="55"/>
      <c r="E455" s="55"/>
      <c r="F455" s="55"/>
      <c r="G455" s="55"/>
      <c r="H455" s="55"/>
      <c r="I455" s="55"/>
      <c r="J455" s="55"/>
      <c r="K455" s="55"/>
      <c r="L455" s="55"/>
      <c r="M455" s="55"/>
      <c r="N455" s="55"/>
      <c r="O455" s="55"/>
      <c r="P455" s="55"/>
      <c r="Q455" s="55"/>
      <c r="R455" s="55"/>
      <c r="S455" s="55"/>
      <c r="T455" s="55"/>
      <c r="U455" s="49"/>
      <c r="V455" s="49"/>
      <c r="W455" s="49"/>
      <c r="X455" s="49"/>
      <c r="Y455" s="49"/>
      <c r="Z455" s="49"/>
      <c r="AA455" s="49"/>
      <c r="AB455" s="49"/>
      <c r="AC455" s="49"/>
      <c r="AD455" s="49"/>
      <c r="AE455" s="49"/>
      <c r="AF455" s="49"/>
      <c r="AG455" s="55"/>
      <c r="AH455" s="55"/>
      <c r="AI455" s="55"/>
      <c r="AJ455" s="55"/>
      <c r="AK455" s="55"/>
      <c r="AL455" s="55"/>
      <c r="AM455" s="55"/>
      <c r="AN455" s="55"/>
      <c r="AO455" s="55"/>
      <c r="AP455" s="55"/>
      <c r="AQ455" s="55"/>
      <c r="AR455" s="55"/>
      <c r="AS455" s="55"/>
      <c r="AT455" s="89">
        <f t="shared" si="18"/>
        <v>0</v>
      </c>
      <c r="AU455" s="89"/>
      <c r="AV455" s="89"/>
      <c r="AW455" s="89"/>
      <c r="AX455" s="89"/>
      <c r="AY455" s="54">
        <f>MATCH(AT455,標準報酬等級表!$F$8:$F$57,1)</f>
        <v>1</v>
      </c>
      <c r="AZ455" s="54"/>
      <c r="BA455" s="54"/>
      <c r="BB455" s="54">
        <f>LOOKUP(AY455,標準報酬等級表!$A$8:$A$57,標準報酬等級表!$D$8:$D$57)</f>
        <v>58</v>
      </c>
      <c r="BC455" s="54"/>
      <c r="BD455" s="54"/>
      <c r="BE455" s="54">
        <f t="shared" si="19"/>
        <v>1</v>
      </c>
      <c r="BF455" s="54"/>
      <c r="BG455" s="54"/>
      <c r="BH455" s="54">
        <f>LOOKUP(BE455,標準報酬等級表!$B$11:$B$42,標準報酬等級表!$D$11:$D$42)</f>
        <v>88</v>
      </c>
      <c r="BI455" s="54"/>
      <c r="BJ455" s="54"/>
      <c r="BK455" s="54">
        <f t="shared" si="20"/>
        <v>1</v>
      </c>
      <c r="BL455" s="54"/>
      <c r="BM455" s="54"/>
      <c r="BN455" s="54"/>
      <c r="BO455" s="54">
        <f>LOOKUP(BK455,標準報酬等級表!$B$11:$B$42,標準報酬等級表!$D$11:$D$42)</f>
        <v>88</v>
      </c>
      <c r="BP455" s="54"/>
      <c r="BQ455" s="54"/>
      <c r="BR455" s="54"/>
      <c r="BS455" s="49"/>
      <c r="BT455" s="49"/>
      <c r="BU455" s="49"/>
      <c r="BV455" s="49"/>
      <c r="BW455" s="49"/>
      <c r="BX455" s="49"/>
      <c r="BY455" s="49"/>
      <c r="BZ455" s="49"/>
      <c r="CA455" s="49"/>
      <c r="CB455" s="49"/>
      <c r="CC455" s="55"/>
      <c r="CD455" s="55"/>
      <c r="CE455" s="55"/>
      <c r="CF455" s="55"/>
      <c r="CG455" s="55"/>
      <c r="CH455" s="55"/>
    </row>
    <row r="456" spans="2:86" ht="21.75" customHeight="1" x14ac:dyDescent="0.15">
      <c r="B456" s="55"/>
      <c r="C456" s="55"/>
      <c r="D456" s="55"/>
      <c r="E456" s="55"/>
      <c r="F456" s="55"/>
      <c r="G456" s="55"/>
      <c r="H456" s="55"/>
      <c r="I456" s="55"/>
      <c r="J456" s="55"/>
      <c r="K456" s="55"/>
      <c r="L456" s="55"/>
      <c r="M456" s="55"/>
      <c r="N456" s="55"/>
      <c r="O456" s="55"/>
      <c r="P456" s="55"/>
      <c r="Q456" s="55"/>
      <c r="R456" s="55"/>
      <c r="S456" s="55"/>
      <c r="T456" s="55"/>
      <c r="U456" s="49"/>
      <c r="V456" s="49"/>
      <c r="W456" s="49"/>
      <c r="X456" s="49"/>
      <c r="Y456" s="49"/>
      <c r="Z456" s="49"/>
      <c r="AA456" s="49"/>
      <c r="AB456" s="49"/>
      <c r="AC456" s="49"/>
      <c r="AD456" s="49"/>
      <c r="AE456" s="49"/>
      <c r="AF456" s="49"/>
      <c r="AG456" s="55"/>
      <c r="AH456" s="55"/>
      <c r="AI456" s="55"/>
      <c r="AJ456" s="55"/>
      <c r="AK456" s="55"/>
      <c r="AL456" s="55"/>
      <c r="AM456" s="55"/>
      <c r="AN456" s="55"/>
      <c r="AO456" s="55"/>
      <c r="AP456" s="55"/>
      <c r="AQ456" s="55"/>
      <c r="AR456" s="55"/>
      <c r="AS456" s="55"/>
      <c r="AT456" s="89">
        <f t="shared" si="18"/>
        <v>0</v>
      </c>
      <c r="AU456" s="89"/>
      <c r="AV456" s="89"/>
      <c r="AW456" s="89"/>
      <c r="AX456" s="89"/>
      <c r="AY456" s="54">
        <f>MATCH(AT456,標準報酬等級表!$F$8:$F$57,1)</f>
        <v>1</v>
      </c>
      <c r="AZ456" s="54"/>
      <c r="BA456" s="54"/>
      <c r="BB456" s="54">
        <f>LOOKUP(AY456,標準報酬等級表!$A$8:$A$57,標準報酬等級表!$D$8:$D$57)</f>
        <v>58</v>
      </c>
      <c r="BC456" s="54"/>
      <c r="BD456" s="54"/>
      <c r="BE456" s="54">
        <f t="shared" si="19"/>
        <v>1</v>
      </c>
      <c r="BF456" s="54"/>
      <c r="BG456" s="54"/>
      <c r="BH456" s="54">
        <f>LOOKUP(BE456,標準報酬等級表!$B$11:$B$42,標準報酬等級表!$D$11:$D$42)</f>
        <v>88</v>
      </c>
      <c r="BI456" s="54"/>
      <c r="BJ456" s="54"/>
      <c r="BK456" s="54">
        <f t="shared" si="20"/>
        <v>1</v>
      </c>
      <c r="BL456" s="54"/>
      <c r="BM456" s="54"/>
      <c r="BN456" s="54"/>
      <c r="BO456" s="54">
        <f>LOOKUP(BK456,標準報酬等級表!$B$11:$B$42,標準報酬等級表!$D$11:$D$42)</f>
        <v>88</v>
      </c>
      <c r="BP456" s="54"/>
      <c r="BQ456" s="54"/>
      <c r="BR456" s="54"/>
      <c r="BS456" s="49"/>
      <c r="BT456" s="49"/>
      <c r="BU456" s="49"/>
      <c r="BV456" s="49"/>
      <c r="BW456" s="49"/>
      <c r="BX456" s="49"/>
      <c r="BY456" s="49"/>
      <c r="BZ456" s="49"/>
      <c r="CA456" s="49"/>
      <c r="CB456" s="49"/>
      <c r="CC456" s="55"/>
      <c r="CD456" s="55"/>
      <c r="CE456" s="55"/>
      <c r="CF456" s="55"/>
      <c r="CG456" s="55"/>
      <c r="CH456" s="55"/>
    </row>
    <row r="457" spans="2:86" ht="21.75" customHeight="1" x14ac:dyDescent="0.15">
      <c r="B457" s="55"/>
      <c r="C457" s="55"/>
      <c r="D457" s="55"/>
      <c r="E457" s="55"/>
      <c r="F457" s="55"/>
      <c r="G457" s="55"/>
      <c r="H457" s="55"/>
      <c r="I457" s="55"/>
      <c r="J457" s="55"/>
      <c r="K457" s="55"/>
      <c r="L457" s="55"/>
      <c r="M457" s="55"/>
      <c r="N457" s="55"/>
      <c r="O457" s="55"/>
      <c r="P457" s="55"/>
      <c r="Q457" s="55"/>
      <c r="R457" s="55"/>
      <c r="S457" s="55"/>
      <c r="T457" s="55"/>
      <c r="U457" s="49"/>
      <c r="V457" s="49"/>
      <c r="W457" s="49"/>
      <c r="X457" s="49"/>
      <c r="Y457" s="49"/>
      <c r="Z457" s="49"/>
      <c r="AA457" s="49"/>
      <c r="AB457" s="49"/>
      <c r="AC457" s="49"/>
      <c r="AD457" s="49"/>
      <c r="AE457" s="49"/>
      <c r="AF457" s="49"/>
      <c r="AG457" s="55"/>
      <c r="AH457" s="55"/>
      <c r="AI457" s="55"/>
      <c r="AJ457" s="55"/>
      <c r="AK457" s="55"/>
      <c r="AL457" s="55"/>
      <c r="AM457" s="55"/>
      <c r="AN457" s="55"/>
      <c r="AO457" s="55"/>
      <c r="AP457" s="55"/>
      <c r="AQ457" s="55"/>
      <c r="AR457" s="55"/>
      <c r="AS457" s="55"/>
      <c r="AT457" s="89">
        <f t="shared" si="18"/>
        <v>0</v>
      </c>
      <c r="AU457" s="89"/>
      <c r="AV457" s="89"/>
      <c r="AW457" s="89"/>
      <c r="AX457" s="89"/>
      <c r="AY457" s="54">
        <f>MATCH(AT457,標準報酬等級表!$F$8:$F$57,1)</f>
        <v>1</v>
      </c>
      <c r="AZ457" s="54"/>
      <c r="BA457" s="54"/>
      <c r="BB457" s="54">
        <f>LOOKUP(AY457,標準報酬等級表!$A$8:$A$57,標準報酬等級表!$D$8:$D$57)</f>
        <v>58</v>
      </c>
      <c r="BC457" s="54"/>
      <c r="BD457" s="54"/>
      <c r="BE457" s="54">
        <f t="shared" si="19"/>
        <v>1</v>
      </c>
      <c r="BF457" s="54"/>
      <c r="BG457" s="54"/>
      <c r="BH457" s="54">
        <f>LOOKUP(BE457,標準報酬等級表!$B$11:$B$42,標準報酬等級表!$D$11:$D$42)</f>
        <v>88</v>
      </c>
      <c r="BI457" s="54"/>
      <c r="BJ457" s="54"/>
      <c r="BK457" s="54">
        <f t="shared" si="20"/>
        <v>1</v>
      </c>
      <c r="BL457" s="54"/>
      <c r="BM457" s="54"/>
      <c r="BN457" s="54"/>
      <c r="BO457" s="54">
        <f>LOOKUP(BK457,標準報酬等級表!$B$11:$B$42,標準報酬等級表!$D$11:$D$42)</f>
        <v>88</v>
      </c>
      <c r="BP457" s="54"/>
      <c r="BQ457" s="54"/>
      <c r="BR457" s="54"/>
      <c r="BS457" s="49"/>
      <c r="BT457" s="49"/>
      <c r="BU457" s="49"/>
      <c r="BV457" s="49"/>
      <c r="BW457" s="49"/>
      <c r="BX457" s="49"/>
      <c r="BY457" s="49"/>
      <c r="BZ457" s="49"/>
      <c r="CA457" s="49"/>
      <c r="CB457" s="49"/>
      <c r="CC457" s="55"/>
      <c r="CD457" s="55"/>
      <c r="CE457" s="55"/>
      <c r="CF457" s="55"/>
      <c r="CG457" s="55"/>
      <c r="CH457" s="55"/>
    </row>
    <row r="458" spans="2:86" ht="21.75" customHeight="1" x14ac:dyDescent="0.15">
      <c r="B458" s="55"/>
      <c r="C458" s="55"/>
      <c r="D458" s="55"/>
      <c r="E458" s="55"/>
      <c r="F458" s="55"/>
      <c r="G458" s="55"/>
      <c r="H458" s="55"/>
      <c r="I458" s="55"/>
      <c r="J458" s="55"/>
      <c r="K458" s="55"/>
      <c r="L458" s="55"/>
      <c r="M458" s="55"/>
      <c r="N458" s="55"/>
      <c r="O458" s="55"/>
      <c r="P458" s="55"/>
      <c r="Q458" s="55"/>
      <c r="R458" s="55"/>
      <c r="S458" s="55"/>
      <c r="T458" s="55"/>
      <c r="U458" s="49"/>
      <c r="V458" s="49"/>
      <c r="W458" s="49"/>
      <c r="X458" s="49"/>
      <c r="Y458" s="49"/>
      <c r="Z458" s="49"/>
      <c r="AA458" s="49"/>
      <c r="AB458" s="49"/>
      <c r="AC458" s="49"/>
      <c r="AD458" s="49"/>
      <c r="AE458" s="49"/>
      <c r="AF458" s="49"/>
      <c r="AG458" s="55"/>
      <c r="AH458" s="55"/>
      <c r="AI458" s="55"/>
      <c r="AJ458" s="55"/>
      <c r="AK458" s="55"/>
      <c r="AL458" s="55"/>
      <c r="AM458" s="55"/>
      <c r="AN458" s="55"/>
      <c r="AO458" s="55"/>
      <c r="AP458" s="55"/>
      <c r="AQ458" s="55"/>
      <c r="AR458" s="55"/>
      <c r="AS458" s="55"/>
      <c r="AT458" s="89">
        <f t="shared" si="18"/>
        <v>0</v>
      </c>
      <c r="AU458" s="89"/>
      <c r="AV458" s="89"/>
      <c r="AW458" s="89"/>
      <c r="AX458" s="89"/>
      <c r="AY458" s="54">
        <f>MATCH(AT458,標準報酬等級表!$F$8:$F$57,1)</f>
        <v>1</v>
      </c>
      <c r="AZ458" s="54"/>
      <c r="BA458" s="54"/>
      <c r="BB458" s="54">
        <f>LOOKUP(AY458,標準報酬等級表!$A$8:$A$57,標準報酬等級表!$D$8:$D$57)</f>
        <v>58</v>
      </c>
      <c r="BC458" s="54"/>
      <c r="BD458" s="54"/>
      <c r="BE458" s="54">
        <f t="shared" si="19"/>
        <v>1</v>
      </c>
      <c r="BF458" s="54"/>
      <c r="BG458" s="54"/>
      <c r="BH458" s="54">
        <f>LOOKUP(BE458,標準報酬等級表!$B$11:$B$42,標準報酬等級表!$D$11:$D$42)</f>
        <v>88</v>
      </c>
      <c r="BI458" s="54"/>
      <c r="BJ458" s="54"/>
      <c r="BK458" s="54">
        <f t="shared" si="20"/>
        <v>1</v>
      </c>
      <c r="BL458" s="54"/>
      <c r="BM458" s="54"/>
      <c r="BN458" s="54"/>
      <c r="BO458" s="54">
        <f>LOOKUP(BK458,標準報酬等級表!$B$11:$B$42,標準報酬等級表!$D$11:$D$42)</f>
        <v>88</v>
      </c>
      <c r="BP458" s="54"/>
      <c r="BQ458" s="54"/>
      <c r="BR458" s="54"/>
      <c r="BS458" s="49"/>
      <c r="BT458" s="49"/>
      <c r="BU458" s="49"/>
      <c r="BV458" s="49"/>
      <c r="BW458" s="49"/>
      <c r="BX458" s="49"/>
      <c r="BY458" s="49"/>
      <c r="BZ458" s="49"/>
      <c r="CA458" s="49"/>
      <c r="CB458" s="49"/>
      <c r="CC458" s="55"/>
      <c r="CD458" s="55"/>
      <c r="CE458" s="55"/>
      <c r="CF458" s="55"/>
      <c r="CG458" s="55"/>
      <c r="CH458" s="55"/>
    </row>
    <row r="459" spans="2:86" ht="21.75" customHeight="1" x14ac:dyDescent="0.15">
      <c r="B459" s="55"/>
      <c r="C459" s="55"/>
      <c r="D459" s="55"/>
      <c r="E459" s="55"/>
      <c r="F459" s="55"/>
      <c r="G459" s="55"/>
      <c r="H459" s="55"/>
      <c r="I459" s="55"/>
      <c r="J459" s="55"/>
      <c r="K459" s="55"/>
      <c r="L459" s="55"/>
      <c r="M459" s="55"/>
      <c r="N459" s="55"/>
      <c r="O459" s="55"/>
      <c r="P459" s="55"/>
      <c r="Q459" s="55"/>
      <c r="R459" s="55"/>
      <c r="S459" s="55"/>
      <c r="T459" s="55"/>
      <c r="U459" s="49"/>
      <c r="V459" s="49"/>
      <c r="W459" s="49"/>
      <c r="X459" s="49"/>
      <c r="Y459" s="49"/>
      <c r="Z459" s="49"/>
      <c r="AA459" s="49"/>
      <c r="AB459" s="49"/>
      <c r="AC459" s="49"/>
      <c r="AD459" s="49"/>
      <c r="AE459" s="49"/>
      <c r="AF459" s="49"/>
      <c r="AG459" s="55"/>
      <c r="AH459" s="55"/>
      <c r="AI459" s="55"/>
      <c r="AJ459" s="55"/>
      <c r="AK459" s="55"/>
      <c r="AL459" s="55"/>
      <c r="AM459" s="55"/>
      <c r="AN459" s="55"/>
      <c r="AO459" s="55"/>
      <c r="AP459" s="55"/>
      <c r="AQ459" s="55"/>
      <c r="AR459" s="55"/>
      <c r="AS459" s="55"/>
      <c r="AT459" s="89">
        <f t="shared" si="18"/>
        <v>0</v>
      </c>
      <c r="AU459" s="89"/>
      <c r="AV459" s="89"/>
      <c r="AW459" s="89"/>
      <c r="AX459" s="89"/>
      <c r="AY459" s="54">
        <f>MATCH(AT459,標準報酬等級表!$F$8:$F$57,1)</f>
        <v>1</v>
      </c>
      <c r="AZ459" s="54"/>
      <c r="BA459" s="54"/>
      <c r="BB459" s="54">
        <f>LOOKUP(AY459,標準報酬等級表!$A$8:$A$57,標準報酬等級表!$D$8:$D$57)</f>
        <v>58</v>
      </c>
      <c r="BC459" s="54"/>
      <c r="BD459" s="54"/>
      <c r="BE459" s="54">
        <f t="shared" si="19"/>
        <v>1</v>
      </c>
      <c r="BF459" s="54"/>
      <c r="BG459" s="54"/>
      <c r="BH459" s="54">
        <f>LOOKUP(BE459,標準報酬等級表!$B$11:$B$42,標準報酬等級表!$D$11:$D$42)</f>
        <v>88</v>
      </c>
      <c r="BI459" s="54"/>
      <c r="BJ459" s="54"/>
      <c r="BK459" s="54">
        <f t="shared" si="20"/>
        <v>1</v>
      </c>
      <c r="BL459" s="54"/>
      <c r="BM459" s="54"/>
      <c r="BN459" s="54"/>
      <c r="BO459" s="54">
        <f>LOOKUP(BK459,標準報酬等級表!$B$11:$B$42,標準報酬等級表!$D$11:$D$42)</f>
        <v>88</v>
      </c>
      <c r="BP459" s="54"/>
      <c r="BQ459" s="54"/>
      <c r="BR459" s="54"/>
      <c r="BS459" s="49"/>
      <c r="BT459" s="49"/>
      <c r="BU459" s="49"/>
      <c r="BV459" s="49"/>
      <c r="BW459" s="49"/>
      <c r="BX459" s="49"/>
      <c r="BY459" s="49"/>
      <c r="BZ459" s="49"/>
      <c r="CA459" s="49"/>
      <c r="CB459" s="49"/>
      <c r="CC459" s="55"/>
      <c r="CD459" s="55"/>
      <c r="CE459" s="55"/>
      <c r="CF459" s="55"/>
      <c r="CG459" s="55"/>
      <c r="CH459" s="55"/>
    </row>
    <row r="460" spans="2:86" ht="21.75" customHeight="1" x14ac:dyDescent="0.15">
      <c r="B460" s="55"/>
      <c r="C460" s="55"/>
      <c r="D460" s="55"/>
      <c r="E460" s="55"/>
      <c r="F460" s="55"/>
      <c r="G460" s="55"/>
      <c r="H460" s="55"/>
      <c r="I460" s="55"/>
      <c r="J460" s="55"/>
      <c r="K460" s="55"/>
      <c r="L460" s="55"/>
      <c r="M460" s="55"/>
      <c r="N460" s="55"/>
      <c r="O460" s="55"/>
      <c r="P460" s="55"/>
      <c r="Q460" s="55"/>
      <c r="R460" s="55"/>
      <c r="S460" s="55"/>
      <c r="T460" s="55"/>
      <c r="U460" s="49"/>
      <c r="V460" s="49"/>
      <c r="W460" s="49"/>
      <c r="X460" s="49"/>
      <c r="Y460" s="49"/>
      <c r="Z460" s="49"/>
      <c r="AA460" s="49"/>
      <c r="AB460" s="49"/>
      <c r="AC460" s="49"/>
      <c r="AD460" s="49"/>
      <c r="AE460" s="49"/>
      <c r="AF460" s="49"/>
      <c r="AG460" s="55"/>
      <c r="AH460" s="55"/>
      <c r="AI460" s="55"/>
      <c r="AJ460" s="55"/>
      <c r="AK460" s="55"/>
      <c r="AL460" s="55"/>
      <c r="AM460" s="55"/>
      <c r="AN460" s="55"/>
      <c r="AO460" s="55"/>
      <c r="AP460" s="55"/>
      <c r="AQ460" s="55"/>
      <c r="AR460" s="55"/>
      <c r="AS460" s="55"/>
      <c r="AT460" s="89">
        <f t="shared" si="18"/>
        <v>0</v>
      </c>
      <c r="AU460" s="89"/>
      <c r="AV460" s="89"/>
      <c r="AW460" s="89"/>
      <c r="AX460" s="89"/>
      <c r="AY460" s="54">
        <f>MATCH(AT460,標準報酬等級表!$F$8:$F$57,1)</f>
        <v>1</v>
      </c>
      <c r="AZ460" s="54"/>
      <c r="BA460" s="54"/>
      <c r="BB460" s="54">
        <f>LOOKUP(AY460,標準報酬等級表!$A$8:$A$57,標準報酬等級表!$D$8:$D$57)</f>
        <v>58</v>
      </c>
      <c r="BC460" s="54"/>
      <c r="BD460" s="54"/>
      <c r="BE460" s="54">
        <f t="shared" si="19"/>
        <v>1</v>
      </c>
      <c r="BF460" s="54"/>
      <c r="BG460" s="54"/>
      <c r="BH460" s="54">
        <f>LOOKUP(BE460,標準報酬等級表!$B$11:$B$42,標準報酬等級表!$D$11:$D$42)</f>
        <v>88</v>
      </c>
      <c r="BI460" s="54"/>
      <c r="BJ460" s="54"/>
      <c r="BK460" s="54">
        <f t="shared" si="20"/>
        <v>1</v>
      </c>
      <c r="BL460" s="54"/>
      <c r="BM460" s="54"/>
      <c r="BN460" s="54"/>
      <c r="BO460" s="54">
        <f>LOOKUP(BK460,標準報酬等級表!$B$11:$B$42,標準報酬等級表!$D$11:$D$42)</f>
        <v>88</v>
      </c>
      <c r="BP460" s="54"/>
      <c r="BQ460" s="54"/>
      <c r="BR460" s="54"/>
      <c r="BS460" s="49"/>
      <c r="BT460" s="49"/>
      <c r="BU460" s="49"/>
      <c r="BV460" s="49"/>
      <c r="BW460" s="49"/>
      <c r="BX460" s="49"/>
      <c r="BY460" s="49"/>
      <c r="BZ460" s="49"/>
      <c r="CA460" s="49"/>
      <c r="CB460" s="49"/>
      <c r="CC460" s="55"/>
      <c r="CD460" s="55"/>
      <c r="CE460" s="55"/>
      <c r="CF460" s="55"/>
      <c r="CG460" s="55"/>
      <c r="CH460" s="55"/>
    </row>
    <row r="461" spans="2:86" ht="21.75" customHeight="1" x14ac:dyDescent="0.15">
      <c r="B461" s="55"/>
      <c r="C461" s="55"/>
      <c r="D461" s="55"/>
      <c r="E461" s="55"/>
      <c r="F461" s="55"/>
      <c r="G461" s="55"/>
      <c r="H461" s="55"/>
      <c r="I461" s="55"/>
      <c r="J461" s="55"/>
      <c r="K461" s="55"/>
      <c r="L461" s="55"/>
      <c r="M461" s="55"/>
      <c r="N461" s="55"/>
      <c r="O461" s="55"/>
      <c r="P461" s="55"/>
      <c r="Q461" s="55"/>
      <c r="R461" s="55"/>
      <c r="S461" s="55"/>
      <c r="T461" s="55"/>
      <c r="U461" s="49"/>
      <c r="V461" s="49"/>
      <c r="W461" s="49"/>
      <c r="X461" s="49"/>
      <c r="Y461" s="49"/>
      <c r="Z461" s="49"/>
      <c r="AA461" s="49"/>
      <c r="AB461" s="49"/>
      <c r="AC461" s="49"/>
      <c r="AD461" s="49"/>
      <c r="AE461" s="49"/>
      <c r="AF461" s="49"/>
      <c r="AG461" s="55"/>
      <c r="AH461" s="55"/>
      <c r="AI461" s="55"/>
      <c r="AJ461" s="55"/>
      <c r="AK461" s="55"/>
      <c r="AL461" s="55"/>
      <c r="AM461" s="55"/>
      <c r="AN461" s="55"/>
      <c r="AO461" s="55"/>
      <c r="AP461" s="55"/>
      <c r="AQ461" s="55"/>
      <c r="AR461" s="55"/>
      <c r="AS461" s="55"/>
      <c r="AT461" s="89">
        <f t="shared" si="18"/>
        <v>0</v>
      </c>
      <c r="AU461" s="89"/>
      <c r="AV461" s="89"/>
      <c r="AW461" s="89"/>
      <c r="AX461" s="89"/>
      <c r="AY461" s="54">
        <f>MATCH(AT461,標準報酬等級表!$F$8:$F$57,1)</f>
        <v>1</v>
      </c>
      <c r="AZ461" s="54"/>
      <c r="BA461" s="54"/>
      <c r="BB461" s="54">
        <f>LOOKUP(AY461,標準報酬等級表!$A$8:$A$57,標準報酬等級表!$D$8:$D$57)</f>
        <v>58</v>
      </c>
      <c r="BC461" s="54"/>
      <c r="BD461" s="54"/>
      <c r="BE461" s="54">
        <f t="shared" si="19"/>
        <v>1</v>
      </c>
      <c r="BF461" s="54"/>
      <c r="BG461" s="54"/>
      <c r="BH461" s="54">
        <f>LOOKUP(BE461,標準報酬等級表!$B$11:$B$42,標準報酬等級表!$D$11:$D$42)</f>
        <v>88</v>
      </c>
      <c r="BI461" s="54"/>
      <c r="BJ461" s="54"/>
      <c r="BK461" s="54">
        <f t="shared" si="20"/>
        <v>1</v>
      </c>
      <c r="BL461" s="54"/>
      <c r="BM461" s="54"/>
      <c r="BN461" s="54"/>
      <c r="BO461" s="54">
        <f>LOOKUP(BK461,標準報酬等級表!$B$11:$B$42,標準報酬等級表!$D$11:$D$42)</f>
        <v>88</v>
      </c>
      <c r="BP461" s="54"/>
      <c r="BQ461" s="54"/>
      <c r="BR461" s="54"/>
      <c r="BS461" s="49"/>
      <c r="BT461" s="49"/>
      <c r="BU461" s="49"/>
      <c r="BV461" s="49"/>
      <c r="BW461" s="49"/>
      <c r="BX461" s="49"/>
      <c r="BY461" s="49"/>
      <c r="BZ461" s="49"/>
      <c r="CA461" s="49"/>
      <c r="CB461" s="49"/>
      <c r="CC461" s="55"/>
      <c r="CD461" s="55"/>
      <c r="CE461" s="55"/>
      <c r="CF461" s="55"/>
      <c r="CG461" s="55"/>
      <c r="CH461" s="55"/>
    </row>
    <row r="462" spans="2:86" ht="21.75" customHeight="1" x14ac:dyDescent="0.15">
      <c r="B462" s="55"/>
      <c r="C462" s="55"/>
      <c r="D462" s="55"/>
      <c r="E462" s="55"/>
      <c r="F462" s="55"/>
      <c r="G462" s="55"/>
      <c r="H462" s="55"/>
      <c r="I462" s="55"/>
      <c r="J462" s="55"/>
      <c r="K462" s="55"/>
      <c r="L462" s="55"/>
      <c r="M462" s="55"/>
      <c r="N462" s="55"/>
      <c r="O462" s="55"/>
      <c r="P462" s="55"/>
      <c r="Q462" s="55"/>
      <c r="R462" s="55"/>
      <c r="S462" s="55"/>
      <c r="T462" s="55"/>
      <c r="U462" s="49"/>
      <c r="V462" s="49"/>
      <c r="W462" s="49"/>
      <c r="X462" s="49"/>
      <c r="Y462" s="49"/>
      <c r="Z462" s="49"/>
      <c r="AA462" s="49"/>
      <c r="AB462" s="49"/>
      <c r="AC462" s="49"/>
      <c r="AD462" s="49"/>
      <c r="AE462" s="49"/>
      <c r="AF462" s="49"/>
      <c r="AG462" s="55"/>
      <c r="AH462" s="55"/>
      <c r="AI462" s="55"/>
      <c r="AJ462" s="55"/>
      <c r="AK462" s="55"/>
      <c r="AL462" s="55"/>
      <c r="AM462" s="55"/>
      <c r="AN462" s="55"/>
      <c r="AO462" s="55"/>
      <c r="AP462" s="55"/>
      <c r="AQ462" s="55"/>
      <c r="AR462" s="55"/>
      <c r="AS462" s="55"/>
      <c r="AT462" s="89">
        <f t="shared" si="18"/>
        <v>0</v>
      </c>
      <c r="AU462" s="89"/>
      <c r="AV462" s="89"/>
      <c r="AW462" s="89"/>
      <c r="AX462" s="89"/>
      <c r="AY462" s="54">
        <f>MATCH(AT462,標準報酬等級表!$F$8:$F$57,1)</f>
        <v>1</v>
      </c>
      <c r="AZ462" s="54"/>
      <c r="BA462" s="54"/>
      <c r="BB462" s="54">
        <f>LOOKUP(AY462,標準報酬等級表!$A$8:$A$57,標準報酬等級表!$D$8:$D$57)</f>
        <v>58</v>
      </c>
      <c r="BC462" s="54"/>
      <c r="BD462" s="54"/>
      <c r="BE462" s="54">
        <f t="shared" si="19"/>
        <v>1</v>
      </c>
      <c r="BF462" s="54"/>
      <c r="BG462" s="54"/>
      <c r="BH462" s="54">
        <f>LOOKUP(BE462,標準報酬等級表!$B$11:$B$42,標準報酬等級表!$D$11:$D$42)</f>
        <v>88</v>
      </c>
      <c r="BI462" s="54"/>
      <c r="BJ462" s="54"/>
      <c r="BK462" s="54">
        <f t="shared" si="20"/>
        <v>1</v>
      </c>
      <c r="BL462" s="54"/>
      <c r="BM462" s="54"/>
      <c r="BN462" s="54"/>
      <c r="BO462" s="54">
        <f>LOOKUP(BK462,標準報酬等級表!$B$11:$B$42,標準報酬等級表!$D$11:$D$42)</f>
        <v>88</v>
      </c>
      <c r="BP462" s="54"/>
      <c r="BQ462" s="54"/>
      <c r="BR462" s="54"/>
      <c r="BS462" s="49"/>
      <c r="BT462" s="49"/>
      <c r="BU462" s="49"/>
      <c r="BV462" s="49"/>
      <c r="BW462" s="49"/>
      <c r="BX462" s="49"/>
      <c r="BY462" s="49"/>
      <c r="BZ462" s="49"/>
      <c r="CA462" s="49"/>
      <c r="CB462" s="49"/>
      <c r="CC462" s="55"/>
      <c r="CD462" s="55"/>
      <c r="CE462" s="55"/>
      <c r="CF462" s="55"/>
      <c r="CG462" s="55"/>
      <c r="CH462" s="55"/>
    </row>
    <row r="463" spans="2:86" ht="21.75" customHeight="1" x14ac:dyDescent="0.15">
      <c r="B463" s="55"/>
      <c r="C463" s="55"/>
      <c r="D463" s="55"/>
      <c r="E463" s="55"/>
      <c r="F463" s="55"/>
      <c r="G463" s="55"/>
      <c r="H463" s="55"/>
      <c r="I463" s="55"/>
      <c r="J463" s="55"/>
      <c r="K463" s="55"/>
      <c r="L463" s="55"/>
      <c r="M463" s="55"/>
      <c r="N463" s="55"/>
      <c r="O463" s="55"/>
      <c r="P463" s="55"/>
      <c r="Q463" s="55"/>
      <c r="R463" s="55"/>
      <c r="S463" s="55"/>
      <c r="T463" s="55"/>
      <c r="U463" s="49"/>
      <c r="V463" s="49"/>
      <c r="W463" s="49"/>
      <c r="X463" s="49"/>
      <c r="Y463" s="49"/>
      <c r="Z463" s="49"/>
      <c r="AA463" s="49"/>
      <c r="AB463" s="49"/>
      <c r="AC463" s="49"/>
      <c r="AD463" s="49"/>
      <c r="AE463" s="49"/>
      <c r="AF463" s="49"/>
      <c r="AG463" s="55"/>
      <c r="AH463" s="55"/>
      <c r="AI463" s="55"/>
      <c r="AJ463" s="55"/>
      <c r="AK463" s="55"/>
      <c r="AL463" s="55"/>
      <c r="AM463" s="55"/>
      <c r="AN463" s="55"/>
      <c r="AO463" s="55"/>
      <c r="AP463" s="55"/>
      <c r="AQ463" s="55"/>
      <c r="AR463" s="55"/>
      <c r="AS463" s="55"/>
      <c r="AT463" s="89">
        <f t="shared" si="18"/>
        <v>0</v>
      </c>
      <c r="AU463" s="89"/>
      <c r="AV463" s="89"/>
      <c r="AW463" s="89"/>
      <c r="AX463" s="89"/>
      <c r="AY463" s="54">
        <f>MATCH(AT463,標準報酬等級表!$F$8:$F$57,1)</f>
        <v>1</v>
      </c>
      <c r="AZ463" s="54"/>
      <c r="BA463" s="54"/>
      <c r="BB463" s="54">
        <f>LOOKUP(AY463,標準報酬等級表!$A$8:$A$57,標準報酬等級表!$D$8:$D$57)</f>
        <v>58</v>
      </c>
      <c r="BC463" s="54"/>
      <c r="BD463" s="54"/>
      <c r="BE463" s="54">
        <f t="shared" si="19"/>
        <v>1</v>
      </c>
      <c r="BF463" s="54"/>
      <c r="BG463" s="54"/>
      <c r="BH463" s="54">
        <f>LOOKUP(BE463,標準報酬等級表!$B$11:$B$42,標準報酬等級表!$D$11:$D$42)</f>
        <v>88</v>
      </c>
      <c r="BI463" s="54"/>
      <c r="BJ463" s="54"/>
      <c r="BK463" s="54">
        <f t="shared" si="20"/>
        <v>1</v>
      </c>
      <c r="BL463" s="54"/>
      <c r="BM463" s="54"/>
      <c r="BN463" s="54"/>
      <c r="BO463" s="54">
        <f>LOOKUP(BK463,標準報酬等級表!$B$11:$B$42,標準報酬等級表!$D$11:$D$42)</f>
        <v>88</v>
      </c>
      <c r="BP463" s="54"/>
      <c r="BQ463" s="54"/>
      <c r="BR463" s="54"/>
      <c r="BS463" s="49"/>
      <c r="BT463" s="49"/>
      <c r="BU463" s="49"/>
      <c r="BV463" s="49"/>
      <c r="BW463" s="49"/>
      <c r="BX463" s="49"/>
      <c r="BY463" s="49"/>
      <c r="BZ463" s="49"/>
      <c r="CA463" s="49"/>
      <c r="CB463" s="49"/>
      <c r="CC463" s="55"/>
      <c r="CD463" s="55"/>
      <c r="CE463" s="55"/>
      <c r="CF463" s="55"/>
      <c r="CG463" s="55"/>
      <c r="CH463" s="55"/>
    </row>
    <row r="464" spans="2:86" ht="21.75" customHeight="1" x14ac:dyDescent="0.15">
      <c r="B464" s="55"/>
      <c r="C464" s="55"/>
      <c r="D464" s="55"/>
      <c r="E464" s="55"/>
      <c r="F464" s="55"/>
      <c r="G464" s="55"/>
      <c r="H464" s="55"/>
      <c r="I464" s="55"/>
      <c r="J464" s="55"/>
      <c r="K464" s="55"/>
      <c r="L464" s="55"/>
      <c r="M464" s="55"/>
      <c r="N464" s="55"/>
      <c r="O464" s="55"/>
      <c r="P464" s="55"/>
      <c r="Q464" s="55"/>
      <c r="R464" s="55"/>
      <c r="S464" s="55"/>
      <c r="T464" s="55"/>
      <c r="U464" s="49"/>
      <c r="V464" s="49"/>
      <c r="W464" s="49"/>
      <c r="X464" s="49"/>
      <c r="Y464" s="49"/>
      <c r="Z464" s="49"/>
      <c r="AA464" s="49"/>
      <c r="AB464" s="49"/>
      <c r="AC464" s="49"/>
      <c r="AD464" s="49"/>
      <c r="AE464" s="49"/>
      <c r="AF464" s="49"/>
      <c r="AG464" s="55"/>
      <c r="AH464" s="55"/>
      <c r="AI464" s="55"/>
      <c r="AJ464" s="55"/>
      <c r="AK464" s="55"/>
      <c r="AL464" s="55"/>
      <c r="AM464" s="55"/>
      <c r="AN464" s="55"/>
      <c r="AO464" s="55"/>
      <c r="AP464" s="55"/>
      <c r="AQ464" s="55"/>
      <c r="AR464" s="55"/>
      <c r="AS464" s="55"/>
      <c r="AT464" s="89">
        <f t="shared" si="18"/>
        <v>0</v>
      </c>
      <c r="AU464" s="89"/>
      <c r="AV464" s="89"/>
      <c r="AW464" s="89"/>
      <c r="AX464" s="89"/>
      <c r="AY464" s="54">
        <f>MATCH(AT464,標準報酬等級表!$F$8:$F$57,1)</f>
        <v>1</v>
      </c>
      <c r="AZ464" s="54"/>
      <c r="BA464" s="54"/>
      <c r="BB464" s="54">
        <f>LOOKUP(AY464,標準報酬等級表!$A$8:$A$57,標準報酬等級表!$D$8:$D$57)</f>
        <v>58</v>
      </c>
      <c r="BC464" s="54"/>
      <c r="BD464" s="54"/>
      <c r="BE464" s="54">
        <f t="shared" si="19"/>
        <v>1</v>
      </c>
      <c r="BF464" s="54"/>
      <c r="BG464" s="54"/>
      <c r="BH464" s="54">
        <f>LOOKUP(BE464,標準報酬等級表!$B$11:$B$42,標準報酬等級表!$D$11:$D$42)</f>
        <v>88</v>
      </c>
      <c r="BI464" s="54"/>
      <c r="BJ464" s="54"/>
      <c r="BK464" s="54">
        <f t="shared" si="20"/>
        <v>1</v>
      </c>
      <c r="BL464" s="54"/>
      <c r="BM464" s="54"/>
      <c r="BN464" s="54"/>
      <c r="BO464" s="54">
        <f>LOOKUP(BK464,標準報酬等級表!$B$11:$B$42,標準報酬等級表!$D$11:$D$42)</f>
        <v>88</v>
      </c>
      <c r="BP464" s="54"/>
      <c r="BQ464" s="54"/>
      <c r="BR464" s="54"/>
      <c r="BS464" s="49"/>
      <c r="BT464" s="49"/>
      <c r="BU464" s="49"/>
      <c r="BV464" s="49"/>
      <c r="BW464" s="49"/>
      <c r="BX464" s="49"/>
      <c r="BY464" s="49"/>
      <c r="BZ464" s="49"/>
      <c r="CA464" s="49"/>
      <c r="CB464" s="49"/>
      <c r="CC464" s="55"/>
      <c r="CD464" s="55"/>
      <c r="CE464" s="55"/>
      <c r="CF464" s="55"/>
      <c r="CG464" s="55"/>
      <c r="CH464" s="55"/>
    </row>
    <row r="465" spans="2:86" ht="21.75" customHeight="1" x14ac:dyDescent="0.15">
      <c r="B465" s="55"/>
      <c r="C465" s="55"/>
      <c r="D465" s="55"/>
      <c r="E465" s="55"/>
      <c r="F465" s="55"/>
      <c r="G465" s="55"/>
      <c r="H465" s="55"/>
      <c r="I465" s="55"/>
      <c r="J465" s="55"/>
      <c r="K465" s="55"/>
      <c r="L465" s="55"/>
      <c r="M465" s="55"/>
      <c r="N465" s="55"/>
      <c r="O465" s="55"/>
      <c r="P465" s="55"/>
      <c r="Q465" s="55"/>
      <c r="R465" s="55"/>
      <c r="S465" s="55"/>
      <c r="T465" s="55"/>
      <c r="U465" s="49"/>
      <c r="V465" s="49"/>
      <c r="W465" s="49"/>
      <c r="X465" s="49"/>
      <c r="Y465" s="49"/>
      <c r="Z465" s="49"/>
      <c r="AA465" s="49"/>
      <c r="AB465" s="49"/>
      <c r="AC465" s="49"/>
      <c r="AD465" s="49"/>
      <c r="AE465" s="49"/>
      <c r="AF465" s="49"/>
      <c r="AG465" s="55"/>
      <c r="AH465" s="55"/>
      <c r="AI465" s="55"/>
      <c r="AJ465" s="55"/>
      <c r="AK465" s="55"/>
      <c r="AL465" s="55"/>
      <c r="AM465" s="55"/>
      <c r="AN465" s="55"/>
      <c r="AO465" s="55"/>
      <c r="AP465" s="55"/>
      <c r="AQ465" s="55"/>
      <c r="AR465" s="55"/>
      <c r="AS465" s="55"/>
      <c r="AT465" s="89">
        <f t="shared" si="18"/>
        <v>0</v>
      </c>
      <c r="AU465" s="89"/>
      <c r="AV465" s="89"/>
      <c r="AW465" s="89"/>
      <c r="AX465" s="89"/>
      <c r="AY465" s="54">
        <f>MATCH(AT465,標準報酬等級表!$F$8:$F$57,1)</f>
        <v>1</v>
      </c>
      <c r="AZ465" s="54"/>
      <c r="BA465" s="54"/>
      <c r="BB465" s="54">
        <f>LOOKUP(AY465,標準報酬等級表!$A$8:$A$57,標準報酬等級表!$D$8:$D$57)</f>
        <v>58</v>
      </c>
      <c r="BC465" s="54"/>
      <c r="BD465" s="54"/>
      <c r="BE465" s="54">
        <f t="shared" si="19"/>
        <v>1</v>
      </c>
      <c r="BF465" s="54"/>
      <c r="BG465" s="54"/>
      <c r="BH465" s="54">
        <f>LOOKUP(BE465,標準報酬等級表!$B$11:$B$42,標準報酬等級表!$D$11:$D$42)</f>
        <v>88</v>
      </c>
      <c r="BI465" s="54"/>
      <c r="BJ465" s="54"/>
      <c r="BK465" s="54">
        <f t="shared" si="20"/>
        <v>1</v>
      </c>
      <c r="BL465" s="54"/>
      <c r="BM465" s="54"/>
      <c r="BN465" s="54"/>
      <c r="BO465" s="54">
        <f>LOOKUP(BK465,標準報酬等級表!$B$11:$B$42,標準報酬等級表!$D$11:$D$42)</f>
        <v>88</v>
      </c>
      <c r="BP465" s="54"/>
      <c r="BQ465" s="54"/>
      <c r="BR465" s="54"/>
      <c r="BS465" s="49"/>
      <c r="BT465" s="49"/>
      <c r="BU465" s="49"/>
      <c r="BV465" s="49"/>
      <c r="BW465" s="49"/>
      <c r="BX465" s="49"/>
      <c r="BY465" s="49"/>
      <c r="BZ465" s="49"/>
      <c r="CA465" s="49"/>
      <c r="CB465" s="49"/>
      <c r="CC465" s="55"/>
      <c r="CD465" s="55"/>
      <c r="CE465" s="55"/>
      <c r="CF465" s="55"/>
      <c r="CG465" s="55"/>
      <c r="CH465" s="55"/>
    </row>
    <row r="466" spans="2:86" ht="21.75" customHeight="1" x14ac:dyDescent="0.15">
      <c r="B466" s="55"/>
      <c r="C466" s="55"/>
      <c r="D466" s="55"/>
      <c r="E466" s="55"/>
      <c r="F466" s="55"/>
      <c r="G466" s="55"/>
      <c r="H466" s="55"/>
      <c r="I466" s="55"/>
      <c r="J466" s="55"/>
      <c r="K466" s="55"/>
      <c r="L466" s="55"/>
      <c r="M466" s="55"/>
      <c r="N466" s="55"/>
      <c r="O466" s="55"/>
      <c r="P466" s="55"/>
      <c r="Q466" s="55"/>
      <c r="R466" s="55"/>
      <c r="S466" s="55"/>
      <c r="T466" s="55"/>
      <c r="U466" s="49"/>
      <c r="V466" s="49"/>
      <c r="W466" s="49"/>
      <c r="X466" s="49"/>
      <c r="Y466" s="49"/>
      <c r="Z466" s="49"/>
      <c r="AA466" s="49"/>
      <c r="AB466" s="49"/>
      <c r="AC466" s="49"/>
      <c r="AD466" s="49"/>
      <c r="AE466" s="49"/>
      <c r="AF466" s="49"/>
      <c r="AG466" s="55"/>
      <c r="AH466" s="55"/>
      <c r="AI466" s="55"/>
      <c r="AJ466" s="55"/>
      <c r="AK466" s="55"/>
      <c r="AL466" s="55"/>
      <c r="AM466" s="55"/>
      <c r="AN466" s="55"/>
      <c r="AO466" s="55"/>
      <c r="AP466" s="55"/>
      <c r="AQ466" s="55"/>
      <c r="AR466" s="55"/>
      <c r="AS466" s="55"/>
      <c r="AT466" s="89">
        <f t="shared" si="18"/>
        <v>0</v>
      </c>
      <c r="AU466" s="89"/>
      <c r="AV466" s="89"/>
      <c r="AW466" s="89"/>
      <c r="AX466" s="89"/>
      <c r="AY466" s="54">
        <f>MATCH(AT466,標準報酬等級表!$F$8:$F$57,1)</f>
        <v>1</v>
      </c>
      <c r="AZ466" s="54"/>
      <c r="BA466" s="54"/>
      <c r="BB466" s="54">
        <f>LOOKUP(AY466,標準報酬等級表!$A$8:$A$57,標準報酬等級表!$D$8:$D$57)</f>
        <v>58</v>
      </c>
      <c r="BC466" s="54"/>
      <c r="BD466" s="54"/>
      <c r="BE466" s="54">
        <f t="shared" si="19"/>
        <v>1</v>
      </c>
      <c r="BF466" s="54"/>
      <c r="BG466" s="54"/>
      <c r="BH466" s="54">
        <f>LOOKUP(BE466,標準報酬等級表!$B$11:$B$42,標準報酬等級表!$D$11:$D$42)</f>
        <v>88</v>
      </c>
      <c r="BI466" s="54"/>
      <c r="BJ466" s="54"/>
      <c r="BK466" s="54">
        <f t="shared" si="20"/>
        <v>1</v>
      </c>
      <c r="BL466" s="54"/>
      <c r="BM466" s="54"/>
      <c r="BN466" s="54"/>
      <c r="BO466" s="54">
        <f>LOOKUP(BK466,標準報酬等級表!$B$11:$B$42,標準報酬等級表!$D$11:$D$42)</f>
        <v>88</v>
      </c>
      <c r="BP466" s="54"/>
      <c r="BQ466" s="54"/>
      <c r="BR466" s="54"/>
      <c r="BS466" s="49"/>
      <c r="BT466" s="49"/>
      <c r="BU466" s="49"/>
      <c r="BV466" s="49"/>
      <c r="BW466" s="49"/>
      <c r="BX466" s="49"/>
      <c r="BY466" s="49"/>
      <c r="BZ466" s="49"/>
      <c r="CA466" s="49"/>
      <c r="CB466" s="49"/>
      <c r="CC466" s="55"/>
      <c r="CD466" s="55"/>
      <c r="CE466" s="55"/>
      <c r="CF466" s="55"/>
      <c r="CG466" s="55"/>
      <c r="CH466" s="55"/>
    </row>
    <row r="467" spans="2:86" ht="21.75" customHeight="1" x14ac:dyDescent="0.15">
      <c r="B467" s="55"/>
      <c r="C467" s="55"/>
      <c r="D467" s="55"/>
      <c r="E467" s="55"/>
      <c r="F467" s="55"/>
      <c r="G467" s="55"/>
      <c r="H467" s="55"/>
      <c r="I467" s="55"/>
      <c r="J467" s="55"/>
      <c r="K467" s="55"/>
      <c r="L467" s="55"/>
      <c r="M467" s="55"/>
      <c r="N467" s="55"/>
      <c r="O467" s="55"/>
      <c r="P467" s="55"/>
      <c r="Q467" s="55"/>
      <c r="R467" s="55"/>
      <c r="S467" s="55"/>
      <c r="T467" s="55"/>
      <c r="U467" s="49"/>
      <c r="V467" s="49"/>
      <c r="W467" s="49"/>
      <c r="X467" s="49"/>
      <c r="Y467" s="49"/>
      <c r="Z467" s="49"/>
      <c r="AA467" s="49"/>
      <c r="AB467" s="49"/>
      <c r="AC467" s="49"/>
      <c r="AD467" s="49"/>
      <c r="AE467" s="49"/>
      <c r="AF467" s="49"/>
      <c r="AG467" s="55"/>
      <c r="AH467" s="55"/>
      <c r="AI467" s="55"/>
      <c r="AJ467" s="55"/>
      <c r="AK467" s="55"/>
      <c r="AL467" s="55"/>
      <c r="AM467" s="55"/>
      <c r="AN467" s="55"/>
      <c r="AO467" s="55"/>
      <c r="AP467" s="55"/>
      <c r="AQ467" s="55"/>
      <c r="AR467" s="55"/>
      <c r="AS467" s="55"/>
      <c r="AT467" s="89">
        <f t="shared" si="18"/>
        <v>0</v>
      </c>
      <c r="AU467" s="89"/>
      <c r="AV467" s="89"/>
      <c r="AW467" s="89"/>
      <c r="AX467" s="89"/>
      <c r="AY467" s="54">
        <f>MATCH(AT467,標準報酬等級表!$F$8:$F$57,1)</f>
        <v>1</v>
      </c>
      <c r="AZ467" s="54"/>
      <c r="BA467" s="54"/>
      <c r="BB467" s="54">
        <f>LOOKUP(AY467,標準報酬等級表!$A$8:$A$57,標準報酬等級表!$D$8:$D$57)</f>
        <v>58</v>
      </c>
      <c r="BC467" s="54"/>
      <c r="BD467" s="54"/>
      <c r="BE467" s="54">
        <f t="shared" si="19"/>
        <v>1</v>
      </c>
      <c r="BF467" s="54"/>
      <c r="BG467" s="54"/>
      <c r="BH467" s="54">
        <f>LOOKUP(BE467,標準報酬等級表!$B$11:$B$42,標準報酬等級表!$D$11:$D$42)</f>
        <v>88</v>
      </c>
      <c r="BI467" s="54"/>
      <c r="BJ467" s="54"/>
      <c r="BK467" s="54">
        <f t="shared" si="20"/>
        <v>1</v>
      </c>
      <c r="BL467" s="54"/>
      <c r="BM467" s="54"/>
      <c r="BN467" s="54"/>
      <c r="BO467" s="54">
        <f>LOOKUP(BK467,標準報酬等級表!$B$11:$B$42,標準報酬等級表!$D$11:$D$42)</f>
        <v>88</v>
      </c>
      <c r="BP467" s="54"/>
      <c r="BQ467" s="54"/>
      <c r="BR467" s="54"/>
      <c r="BS467" s="49"/>
      <c r="BT467" s="49"/>
      <c r="BU467" s="49"/>
      <c r="BV467" s="49"/>
      <c r="BW467" s="49"/>
      <c r="BX467" s="49"/>
      <c r="BY467" s="49"/>
      <c r="BZ467" s="49"/>
      <c r="CA467" s="49"/>
      <c r="CB467" s="49"/>
      <c r="CC467" s="55"/>
      <c r="CD467" s="55"/>
      <c r="CE467" s="55"/>
      <c r="CF467" s="55"/>
      <c r="CG467" s="55"/>
      <c r="CH467" s="55"/>
    </row>
    <row r="468" spans="2:86" ht="21.75" customHeight="1" x14ac:dyDescent="0.15">
      <c r="B468" s="55"/>
      <c r="C468" s="55"/>
      <c r="D468" s="55"/>
      <c r="E468" s="55"/>
      <c r="F468" s="55"/>
      <c r="G468" s="55"/>
      <c r="H468" s="55"/>
      <c r="I468" s="55"/>
      <c r="J468" s="55"/>
      <c r="K468" s="55"/>
      <c r="L468" s="55"/>
      <c r="M468" s="55"/>
      <c r="N468" s="55"/>
      <c r="O468" s="55"/>
      <c r="P468" s="55"/>
      <c r="Q468" s="55"/>
      <c r="R468" s="55"/>
      <c r="S468" s="55"/>
      <c r="T468" s="55"/>
      <c r="U468" s="49"/>
      <c r="V468" s="49"/>
      <c r="W468" s="49"/>
      <c r="X468" s="49"/>
      <c r="Y468" s="49"/>
      <c r="Z468" s="49"/>
      <c r="AA468" s="49"/>
      <c r="AB468" s="49"/>
      <c r="AC468" s="49"/>
      <c r="AD468" s="49"/>
      <c r="AE468" s="49"/>
      <c r="AF468" s="49"/>
      <c r="AG468" s="55"/>
      <c r="AH468" s="55"/>
      <c r="AI468" s="55"/>
      <c r="AJ468" s="55"/>
      <c r="AK468" s="55"/>
      <c r="AL468" s="55"/>
      <c r="AM468" s="55"/>
      <c r="AN468" s="55"/>
      <c r="AO468" s="55"/>
      <c r="AP468" s="55"/>
      <c r="AQ468" s="55"/>
      <c r="AR468" s="55"/>
      <c r="AS468" s="55"/>
      <c r="AT468" s="89">
        <f t="shared" si="18"/>
        <v>0</v>
      </c>
      <c r="AU468" s="89"/>
      <c r="AV468" s="89"/>
      <c r="AW468" s="89"/>
      <c r="AX468" s="89"/>
      <c r="AY468" s="54">
        <f>MATCH(AT468,標準報酬等級表!$F$8:$F$57,1)</f>
        <v>1</v>
      </c>
      <c r="AZ468" s="54"/>
      <c r="BA468" s="54"/>
      <c r="BB468" s="54">
        <f>LOOKUP(AY468,標準報酬等級表!$A$8:$A$57,標準報酬等級表!$D$8:$D$57)</f>
        <v>58</v>
      </c>
      <c r="BC468" s="54"/>
      <c r="BD468" s="54"/>
      <c r="BE468" s="54">
        <f t="shared" si="19"/>
        <v>1</v>
      </c>
      <c r="BF468" s="54"/>
      <c r="BG468" s="54"/>
      <c r="BH468" s="54">
        <f>LOOKUP(BE468,標準報酬等級表!$B$11:$B$42,標準報酬等級表!$D$11:$D$42)</f>
        <v>88</v>
      </c>
      <c r="BI468" s="54"/>
      <c r="BJ468" s="54"/>
      <c r="BK468" s="54">
        <f t="shared" si="20"/>
        <v>1</v>
      </c>
      <c r="BL468" s="54"/>
      <c r="BM468" s="54"/>
      <c r="BN468" s="54"/>
      <c r="BO468" s="54">
        <f>LOOKUP(BK468,標準報酬等級表!$B$11:$B$42,標準報酬等級表!$D$11:$D$42)</f>
        <v>88</v>
      </c>
      <c r="BP468" s="54"/>
      <c r="BQ468" s="54"/>
      <c r="BR468" s="54"/>
      <c r="BS468" s="49"/>
      <c r="BT468" s="49"/>
      <c r="BU468" s="49"/>
      <c r="BV468" s="49"/>
      <c r="BW468" s="49"/>
      <c r="BX468" s="49"/>
      <c r="BY468" s="49"/>
      <c r="BZ468" s="49"/>
      <c r="CA468" s="49"/>
      <c r="CB468" s="49"/>
      <c r="CC468" s="55"/>
      <c r="CD468" s="55"/>
      <c r="CE468" s="55"/>
      <c r="CF468" s="55"/>
      <c r="CG468" s="55"/>
      <c r="CH468" s="55"/>
    </row>
    <row r="469" spans="2:86" ht="21.75" customHeight="1" x14ac:dyDescent="0.15">
      <c r="B469" s="55"/>
      <c r="C469" s="55"/>
      <c r="D469" s="55"/>
      <c r="E469" s="55"/>
      <c r="F469" s="55"/>
      <c r="G469" s="55"/>
      <c r="H469" s="55"/>
      <c r="I469" s="55"/>
      <c r="J469" s="55"/>
      <c r="K469" s="55"/>
      <c r="L469" s="55"/>
      <c r="M469" s="55"/>
      <c r="N469" s="55"/>
      <c r="O469" s="55"/>
      <c r="P469" s="55"/>
      <c r="Q469" s="55"/>
      <c r="R469" s="55"/>
      <c r="S469" s="55"/>
      <c r="T469" s="55"/>
      <c r="U469" s="49"/>
      <c r="V469" s="49"/>
      <c r="W469" s="49"/>
      <c r="X469" s="49"/>
      <c r="Y469" s="49"/>
      <c r="Z469" s="49"/>
      <c r="AA469" s="49"/>
      <c r="AB469" s="49"/>
      <c r="AC469" s="49"/>
      <c r="AD469" s="49"/>
      <c r="AE469" s="49"/>
      <c r="AF469" s="49"/>
      <c r="AG469" s="55"/>
      <c r="AH469" s="55"/>
      <c r="AI469" s="55"/>
      <c r="AJ469" s="55"/>
      <c r="AK469" s="55"/>
      <c r="AL469" s="55"/>
      <c r="AM469" s="55"/>
      <c r="AN469" s="55"/>
      <c r="AO469" s="55"/>
      <c r="AP469" s="55"/>
      <c r="AQ469" s="55"/>
      <c r="AR469" s="55"/>
      <c r="AS469" s="55"/>
      <c r="AT469" s="89">
        <f t="shared" ref="AT469:AT532" si="21">AJ469+AO469</f>
        <v>0</v>
      </c>
      <c r="AU469" s="89"/>
      <c r="AV469" s="89"/>
      <c r="AW469" s="89"/>
      <c r="AX469" s="89"/>
      <c r="AY469" s="54">
        <f>MATCH(AT469,標準報酬等級表!$F$8:$F$57,1)</f>
        <v>1</v>
      </c>
      <c r="AZ469" s="54"/>
      <c r="BA469" s="54"/>
      <c r="BB469" s="54">
        <f>LOOKUP(AY469,標準報酬等級表!$A$8:$A$57,標準報酬等級表!$D$8:$D$57)</f>
        <v>58</v>
      </c>
      <c r="BC469" s="54"/>
      <c r="BD469" s="54"/>
      <c r="BE469" s="54">
        <f t="shared" ref="BE469:BE532" si="22">BK469</f>
        <v>1</v>
      </c>
      <c r="BF469" s="54"/>
      <c r="BG469" s="54"/>
      <c r="BH469" s="54">
        <f>LOOKUP(BE469,標準報酬等級表!$B$11:$B$42,標準報酬等級表!$D$11:$D$42)</f>
        <v>88</v>
      </c>
      <c r="BI469" s="54"/>
      <c r="BJ469" s="54"/>
      <c r="BK469" s="54">
        <f t="shared" si="20"/>
        <v>1</v>
      </c>
      <c r="BL469" s="54"/>
      <c r="BM469" s="54"/>
      <c r="BN469" s="54"/>
      <c r="BO469" s="54">
        <f>LOOKUP(BK469,標準報酬等級表!$B$11:$B$42,標準報酬等級表!$D$11:$D$42)</f>
        <v>88</v>
      </c>
      <c r="BP469" s="54"/>
      <c r="BQ469" s="54"/>
      <c r="BR469" s="54"/>
      <c r="BS469" s="49"/>
      <c r="BT469" s="49"/>
      <c r="BU469" s="49"/>
      <c r="BV469" s="49"/>
      <c r="BW469" s="49"/>
      <c r="BX469" s="49"/>
      <c r="BY469" s="49"/>
      <c r="BZ469" s="49"/>
      <c r="CA469" s="49"/>
      <c r="CB469" s="49"/>
      <c r="CC469" s="55"/>
      <c r="CD469" s="55"/>
      <c r="CE469" s="55"/>
      <c r="CF469" s="55"/>
      <c r="CG469" s="55"/>
      <c r="CH469" s="55"/>
    </row>
    <row r="470" spans="2:86" ht="21.75" customHeight="1" x14ac:dyDescent="0.15">
      <c r="B470" s="55"/>
      <c r="C470" s="55"/>
      <c r="D470" s="55"/>
      <c r="E470" s="55"/>
      <c r="F470" s="55"/>
      <c r="G470" s="55"/>
      <c r="H470" s="55"/>
      <c r="I470" s="55"/>
      <c r="J470" s="55"/>
      <c r="K470" s="55"/>
      <c r="L470" s="55"/>
      <c r="M470" s="55"/>
      <c r="N470" s="55"/>
      <c r="O470" s="55"/>
      <c r="P470" s="55"/>
      <c r="Q470" s="55"/>
      <c r="R470" s="55"/>
      <c r="S470" s="55"/>
      <c r="T470" s="55"/>
      <c r="U470" s="49"/>
      <c r="V470" s="49"/>
      <c r="W470" s="49"/>
      <c r="X470" s="49"/>
      <c r="Y470" s="49"/>
      <c r="Z470" s="49"/>
      <c r="AA470" s="49"/>
      <c r="AB470" s="49"/>
      <c r="AC470" s="49"/>
      <c r="AD470" s="49"/>
      <c r="AE470" s="49"/>
      <c r="AF470" s="49"/>
      <c r="AG470" s="55"/>
      <c r="AH470" s="55"/>
      <c r="AI470" s="55"/>
      <c r="AJ470" s="55"/>
      <c r="AK470" s="55"/>
      <c r="AL470" s="55"/>
      <c r="AM470" s="55"/>
      <c r="AN470" s="55"/>
      <c r="AO470" s="55"/>
      <c r="AP470" s="55"/>
      <c r="AQ470" s="55"/>
      <c r="AR470" s="55"/>
      <c r="AS470" s="55"/>
      <c r="AT470" s="89">
        <f t="shared" si="21"/>
        <v>0</v>
      </c>
      <c r="AU470" s="89"/>
      <c r="AV470" s="89"/>
      <c r="AW470" s="89"/>
      <c r="AX470" s="89"/>
      <c r="AY470" s="54">
        <f>MATCH(AT470,標準報酬等級表!$F$8:$F$57,1)</f>
        <v>1</v>
      </c>
      <c r="AZ470" s="54"/>
      <c r="BA470" s="54"/>
      <c r="BB470" s="54">
        <f>LOOKUP(AY470,標準報酬等級表!$A$8:$A$57,標準報酬等級表!$D$8:$D$57)</f>
        <v>58</v>
      </c>
      <c r="BC470" s="54"/>
      <c r="BD470" s="54"/>
      <c r="BE470" s="54">
        <f t="shared" si="22"/>
        <v>1</v>
      </c>
      <c r="BF470" s="54"/>
      <c r="BG470" s="54"/>
      <c r="BH470" s="54">
        <f>LOOKUP(BE470,標準報酬等級表!$B$11:$B$42,標準報酬等級表!$D$11:$D$42)</f>
        <v>88</v>
      </c>
      <c r="BI470" s="54"/>
      <c r="BJ470" s="54"/>
      <c r="BK470" s="54">
        <f t="shared" ref="BK470:BK533" si="23">IF(AY470&gt;35,32,IF(AY470&lt;4,1,AY470-3))</f>
        <v>1</v>
      </c>
      <c r="BL470" s="54"/>
      <c r="BM470" s="54"/>
      <c r="BN470" s="54"/>
      <c r="BO470" s="54">
        <f>LOOKUP(BK470,標準報酬等級表!$B$11:$B$42,標準報酬等級表!$D$11:$D$42)</f>
        <v>88</v>
      </c>
      <c r="BP470" s="54"/>
      <c r="BQ470" s="54"/>
      <c r="BR470" s="54"/>
      <c r="BS470" s="49"/>
      <c r="BT470" s="49"/>
      <c r="BU470" s="49"/>
      <c r="BV470" s="49"/>
      <c r="BW470" s="49"/>
      <c r="BX470" s="49"/>
      <c r="BY470" s="49"/>
      <c r="BZ470" s="49"/>
      <c r="CA470" s="49"/>
      <c r="CB470" s="49"/>
      <c r="CC470" s="55"/>
      <c r="CD470" s="55"/>
      <c r="CE470" s="55"/>
      <c r="CF470" s="55"/>
      <c r="CG470" s="55"/>
      <c r="CH470" s="55"/>
    </row>
    <row r="471" spans="2:86" ht="21.75" customHeight="1" x14ac:dyDescent="0.15">
      <c r="B471" s="55"/>
      <c r="C471" s="55"/>
      <c r="D471" s="55"/>
      <c r="E471" s="55"/>
      <c r="F471" s="55"/>
      <c r="G471" s="55"/>
      <c r="H471" s="55"/>
      <c r="I471" s="55"/>
      <c r="J471" s="55"/>
      <c r="K471" s="55"/>
      <c r="L471" s="55"/>
      <c r="M471" s="55"/>
      <c r="N471" s="55"/>
      <c r="O471" s="55"/>
      <c r="P471" s="55"/>
      <c r="Q471" s="55"/>
      <c r="R471" s="55"/>
      <c r="S471" s="55"/>
      <c r="T471" s="55"/>
      <c r="U471" s="49"/>
      <c r="V471" s="49"/>
      <c r="W471" s="49"/>
      <c r="X471" s="49"/>
      <c r="Y471" s="49"/>
      <c r="Z471" s="49"/>
      <c r="AA471" s="49"/>
      <c r="AB471" s="49"/>
      <c r="AC471" s="49"/>
      <c r="AD471" s="49"/>
      <c r="AE471" s="49"/>
      <c r="AF471" s="49"/>
      <c r="AG471" s="55"/>
      <c r="AH471" s="55"/>
      <c r="AI471" s="55"/>
      <c r="AJ471" s="55"/>
      <c r="AK471" s="55"/>
      <c r="AL471" s="55"/>
      <c r="AM471" s="55"/>
      <c r="AN471" s="55"/>
      <c r="AO471" s="55"/>
      <c r="AP471" s="55"/>
      <c r="AQ471" s="55"/>
      <c r="AR471" s="55"/>
      <c r="AS471" s="55"/>
      <c r="AT471" s="89">
        <f t="shared" si="21"/>
        <v>0</v>
      </c>
      <c r="AU471" s="89"/>
      <c r="AV471" s="89"/>
      <c r="AW471" s="89"/>
      <c r="AX471" s="89"/>
      <c r="AY471" s="54">
        <f>MATCH(AT471,標準報酬等級表!$F$8:$F$57,1)</f>
        <v>1</v>
      </c>
      <c r="AZ471" s="54"/>
      <c r="BA471" s="54"/>
      <c r="BB471" s="54">
        <f>LOOKUP(AY471,標準報酬等級表!$A$8:$A$57,標準報酬等級表!$D$8:$D$57)</f>
        <v>58</v>
      </c>
      <c r="BC471" s="54"/>
      <c r="BD471" s="54"/>
      <c r="BE471" s="54">
        <f t="shared" si="22"/>
        <v>1</v>
      </c>
      <c r="BF471" s="54"/>
      <c r="BG471" s="54"/>
      <c r="BH471" s="54">
        <f>LOOKUP(BE471,標準報酬等級表!$B$11:$B$42,標準報酬等級表!$D$11:$D$42)</f>
        <v>88</v>
      </c>
      <c r="BI471" s="54"/>
      <c r="BJ471" s="54"/>
      <c r="BK471" s="54">
        <f t="shared" si="23"/>
        <v>1</v>
      </c>
      <c r="BL471" s="54"/>
      <c r="BM471" s="54"/>
      <c r="BN471" s="54"/>
      <c r="BO471" s="54">
        <f>LOOKUP(BK471,標準報酬等級表!$B$11:$B$42,標準報酬等級表!$D$11:$D$42)</f>
        <v>88</v>
      </c>
      <c r="BP471" s="54"/>
      <c r="BQ471" s="54"/>
      <c r="BR471" s="54"/>
      <c r="BS471" s="49"/>
      <c r="BT471" s="49"/>
      <c r="BU471" s="49"/>
      <c r="BV471" s="49"/>
      <c r="BW471" s="49"/>
      <c r="BX471" s="49"/>
      <c r="BY471" s="49"/>
      <c r="BZ471" s="49"/>
      <c r="CA471" s="49"/>
      <c r="CB471" s="49"/>
      <c r="CC471" s="55"/>
      <c r="CD471" s="55"/>
      <c r="CE471" s="55"/>
      <c r="CF471" s="55"/>
      <c r="CG471" s="55"/>
      <c r="CH471" s="55"/>
    </row>
    <row r="472" spans="2:86" ht="21.75" customHeight="1" x14ac:dyDescent="0.15">
      <c r="B472" s="55"/>
      <c r="C472" s="55"/>
      <c r="D472" s="55"/>
      <c r="E472" s="55"/>
      <c r="F472" s="55"/>
      <c r="G472" s="55"/>
      <c r="H472" s="55"/>
      <c r="I472" s="55"/>
      <c r="J472" s="55"/>
      <c r="K472" s="55"/>
      <c r="L472" s="55"/>
      <c r="M472" s="55"/>
      <c r="N472" s="55"/>
      <c r="O472" s="55"/>
      <c r="P472" s="55"/>
      <c r="Q472" s="55"/>
      <c r="R472" s="55"/>
      <c r="S472" s="55"/>
      <c r="T472" s="55"/>
      <c r="U472" s="49"/>
      <c r="V472" s="49"/>
      <c r="W472" s="49"/>
      <c r="X472" s="49"/>
      <c r="Y472" s="49"/>
      <c r="Z472" s="49"/>
      <c r="AA472" s="49"/>
      <c r="AB472" s="49"/>
      <c r="AC472" s="49"/>
      <c r="AD472" s="49"/>
      <c r="AE472" s="49"/>
      <c r="AF472" s="49"/>
      <c r="AG472" s="55"/>
      <c r="AH472" s="55"/>
      <c r="AI472" s="55"/>
      <c r="AJ472" s="55"/>
      <c r="AK472" s="55"/>
      <c r="AL472" s="55"/>
      <c r="AM472" s="55"/>
      <c r="AN472" s="55"/>
      <c r="AO472" s="55"/>
      <c r="AP472" s="55"/>
      <c r="AQ472" s="55"/>
      <c r="AR472" s="55"/>
      <c r="AS472" s="55"/>
      <c r="AT472" s="89">
        <f t="shared" si="21"/>
        <v>0</v>
      </c>
      <c r="AU472" s="89"/>
      <c r="AV472" s="89"/>
      <c r="AW472" s="89"/>
      <c r="AX472" s="89"/>
      <c r="AY472" s="54">
        <f>MATCH(AT472,標準報酬等級表!$F$8:$F$57,1)</f>
        <v>1</v>
      </c>
      <c r="AZ472" s="54"/>
      <c r="BA472" s="54"/>
      <c r="BB472" s="54">
        <f>LOOKUP(AY472,標準報酬等級表!$A$8:$A$57,標準報酬等級表!$D$8:$D$57)</f>
        <v>58</v>
      </c>
      <c r="BC472" s="54"/>
      <c r="BD472" s="54"/>
      <c r="BE472" s="54">
        <f t="shared" si="22"/>
        <v>1</v>
      </c>
      <c r="BF472" s="54"/>
      <c r="BG472" s="54"/>
      <c r="BH472" s="54">
        <f>LOOKUP(BE472,標準報酬等級表!$B$11:$B$42,標準報酬等級表!$D$11:$D$42)</f>
        <v>88</v>
      </c>
      <c r="BI472" s="54"/>
      <c r="BJ472" s="54"/>
      <c r="BK472" s="54">
        <f t="shared" si="23"/>
        <v>1</v>
      </c>
      <c r="BL472" s="54"/>
      <c r="BM472" s="54"/>
      <c r="BN472" s="54"/>
      <c r="BO472" s="54">
        <f>LOOKUP(BK472,標準報酬等級表!$B$11:$B$42,標準報酬等級表!$D$11:$D$42)</f>
        <v>88</v>
      </c>
      <c r="BP472" s="54"/>
      <c r="BQ472" s="54"/>
      <c r="BR472" s="54"/>
      <c r="BS472" s="49"/>
      <c r="BT472" s="49"/>
      <c r="BU472" s="49"/>
      <c r="BV472" s="49"/>
      <c r="BW472" s="49"/>
      <c r="BX472" s="49"/>
      <c r="BY472" s="49"/>
      <c r="BZ472" s="49"/>
      <c r="CA472" s="49"/>
      <c r="CB472" s="49"/>
      <c r="CC472" s="55"/>
      <c r="CD472" s="55"/>
      <c r="CE472" s="55"/>
      <c r="CF472" s="55"/>
      <c r="CG472" s="55"/>
      <c r="CH472" s="55"/>
    </row>
    <row r="473" spans="2:86" ht="21.75" customHeight="1" x14ac:dyDescent="0.15">
      <c r="B473" s="55"/>
      <c r="C473" s="55"/>
      <c r="D473" s="55"/>
      <c r="E473" s="55"/>
      <c r="F473" s="55"/>
      <c r="G473" s="55"/>
      <c r="H473" s="55"/>
      <c r="I473" s="55"/>
      <c r="J473" s="55"/>
      <c r="K473" s="55"/>
      <c r="L473" s="55"/>
      <c r="M473" s="55"/>
      <c r="N473" s="55"/>
      <c r="O473" s="55"/>
      <c r="P473" s="55"/>
      <c r="Q473" s="55"/>
      <c r="R473" s="55"/>
      <c r="S473" s="55"/>
      <c r="T473" s="55"/>
      <c r="U473" s="49"/>
      <c r="V473" s="49"/>
      <c r="W473" s="49"/>
      <c r="X473" s="49"/>
      <c r="Y473" s="49"/>
      <c r="Z473" s="49"/>
      <c r="AA473" s="49"/>
      <c r="AB473" s="49"/>
      <c r="AC473" s="49"/>
      <c r="AD473" s="49"/>
      <c r="AE473" s="49"/>
      <c r="AF473" s="49"/>
      <c r="AG473" s="55"/>
      <c r="AH473" s="55"/>
      <c r="AI473" s="55"/>
      <c r="AJ473" s="55"/>
      <c r="AK473" s="55"/>
      <c r="AL473" s="55"/>
      <c r="AM473" s="55"/>
      <c r="AN473" s="55"/>
      <c r="AO473" s="55"/>
      <c r="AP473" s="55"/>
      <c r="AQ473" s="55"/>
      <c r="AR473" s="55"/>
      <c r="AS473" s="55"/>
      <c r="AT473" s="89">
        <f t="shared" si="21"/>
        <v>0</v>
      </c>
      <c r="AU473" s="89"/>
      <c r="AV473" s="89"/>
      <c r="AW473" s="89"/>
      <c r="AX473" s="89"/>
      <c r="AY473" s="54">
        <f>MATCH(AT473,標準報酬等級表!$F$8:$F$57,1)</f>
        <v>1</v>
      </c>
      <c r="AZ473" s="54"/>
      <c r="BA473" s="54"/>
      <c r="BB473" s="54">
        <f>LOOKUP(AY473,標準報酬等級表!$A$8:$A$57,標準報酬等級表!$D$8:$D$57)</f>
        <v>58</v>
      </c>
      <c r="BC473" s="54"/>
      <c r="BD473" s="54"/>
      <c r="BE473" s="54">
        <f t="shared" si="22"/>
        <v>1</v>
      </c>
      <c r="BF473" s="54"/>
      <c r="BG473" s="54"/>
      <c r="BH473" s="54">
        <f>LOOKUP(BE473,標準報酬等級表!$B$11:$B$42,標準報酬等級表!$D$11:$D$42)</f>
        <v>88</v>
      </c>
      <c r="BI473" s="54"/>
      <c r="BJ473" s="54"/>
      <c r="BK473" s="54">
        <f t="shared" si="23"/>
        <v>1</v>
      </c>
      <c r="BL473" s="54"/>
      <c r="BM473" s="54"/>
      <c r="BN473" s="54"/>
      <c r="BO473" s="54">
        <f>LOOKUP(BK473,標準報酬等級表!$B$11:$B$42,標準報酬等級表!$D$11:$D$42)</f>
        <v>88</v>
      </c>
      <c r="BP473" s="54"/>
      <c r="BQ473" s="54"/>
      <c r="BR473" s="54"/>
      <c r="BS473" s="49"/>
      <c r="BT473" s="49"/>
      <c r="BU473" s="49"/>
      <c r="BV473" s="49"/>
      <c r="BW473" s="49"/>
      <c r="BX473" s="49"/>
      <c r="BY473" s="49"/>
      <c r="BZ473" s="49"/>
      <c r="CA473" s="49"/>
      <c r="CB473" s="49"/>
      <c r="CC473" s="55"/>
      <c r="CD473" s="55"/>
      <c r="CE473" s="55"/>
      <c r="CF473" s="55"/>
      <c r="CG473" s="55"/>
      <c r="CH473" s="55"/>
    </row>
    <row r="474" spans="2:86" ht="21.75" customHeight="1" x14ac:dyDescent="0.15">
      <c r="B474" s="55"/>
      <c r="C474" s="55"/>
      <c r="D474" s="55"/>
      <c r="E474" s="55"/>
      <c r="F474" s="55"/>
      <c r="G474" s="55"/>
      <c r="H474" s="55"/>
      <c r="I474" s="55"/>
      <c r="J474" s="55"/>
      <c r="K474" s="55"/>
      <c r="L474" s="55"/>
      <c r="M474" s="55"/>
      <c r="N474" s="55"/>
      <c r="O474" s="55"/>
      <c r="P474" s="55"/>
      <c r="Q474" s="55"/>
      <c r="R474" s="55"/>
      <c r="S474" s="55"/>
      <c r="T474" s="55"/>
      <c r="U474" s="49"/>
      <c r="V474" s="49"/>
      <c r="W474" s="49"/>
      <c r="X474" s="49"/>
      <c r="Y474" s="49"/>
      <c r="Z474" s="49"/>
      <c r="AA474" s="49"/>
      <c r="AB474" s="49"/>
      <c r="AC474" s="49"/>
      <c r="AD474" s="49"/>
      <c r="AE474" s="49"/>
      <c r="AF474" s="49"/>
      <c r="AG474" s="55"/>
      <c r="AH474" s="55"/>
      <c r="AI474" s="55"/>
      <c r="AJ474" s="55"/>
      <c r="AK474" s="55"/>
      <c r="AL474" s="55"/>
      <c r="AM474" s="55"/>
      <c r="AN474" s="55"/>
      <c r="AO474" s="55"/>
      <c r="AP474" s="55"/>
      <c r="AQ474" s="55"/>
      <c r="AR474" s="55"/>
      <c r="AS474" s="55"/>
      <c r="AT474" s="89">
        <f t="shared" si="21"/>
        <v>0</v>
      </c>
      <c r="AU474" s="89"/>
      <c r="AV474" s="89"/>
      <c r="AW474" s="89"/>
      <c r="AX474" s="89"/>
      <c r="AY474" s="54">
        <f>MATCH(AT474,標準報酬等級表!$F$8:$F$57,1)</f>
        <v>1</v>
      </c>
      <c r="AZ474" s="54"/>
      <c r="BA474" s="54"/>
      <c r="BB474" s="54">
        <f>LOOKUP(AY474,標準報酬等級表!$A$8:$A$57,標準報酬等級表!$D$8:$D$57)</f>
        <v>58</v>
      </c>
      <c r="BC474" s="54"/>
      <c r="BD474" s="54"/>
      <c r="BE474" s="54">
        <f t="shared" si="22"/>
        <v>1</v>
      </c>
      <c r="BF474" s="54"/>
      <c r="BG474" s="54"/>
      <c r="BH474" s="54">
        <f>LOOKUP(BE474,標準報酬等級表!$B$11:$B$42,標準報酬等級表!$D$11:$D$42)</f>
        <v>88</v>
      </c>
      <c r="BI474" s="54"/>
      <c r="BJ474" s="54"/>
      <c r="BK474" s="54">
        <f t="shared" si="23"/>
        <v>1</v>
      </c>
      <c r="BL474" s="54"/>
      <c r="BM474" s="54"/>
      <c r="BN474" s="54"/>
      <c r="BO474" s="54">
        <f>LOOKUP(BK474,標準報酬等級表!$B$11:$B$42,標準報酬等級表!$D$11:$D$42)</f>
        <v>88</v>
      </c>
      <c r="BP474" s="54"/>
      <c r="BQ474" s="54"/>
      <c r="BR474" s="54"/>
      <c r="BS474" s="49"/>
      <c r="BT474" s="49"/>
      <c r="BU474" s="49"/>
      <c r="BV474" s="49"/>
      <c r="BW474" s="49"/>
      <c r="BX474" s="49"/>
      <c r="BY474" s="49"/>
      <c r="BZ474" s="49"/>
      <c r="CA474" s="49"/>
      <c r="CB474" s="49"/>
      <c r="CC474" s="55"/>
      <c r="CD474" s="55"/>
      <c r="CE474" s="55"/>
      <c r="CF474" s="55"/>
      <c r="CG474" s="55"/>
      <c r="CH474" s="55"/>
    </row>
    <row r="475" spans="2:86" ht="21.75" customHeight="1" x14ac:dyDescent="0.15">
      <c r="B475" s="55"/>
      <c r="C475" s="55"/>
      <c r="D475" s="55"/>
      <c r="E475" s="55"/>
      <c r="F475" s="55"/>
      <c r="G475" s="55"/>
      <c r="H475" s="55"/>
      <c r="I475" s="55"/>
      <c r="J475" s="55"/>
      <c r="K475" s="55"/>
      <c r="L475" s="55"/>
      <c r="M475" s="55"/>
      <c r="N475" s="55"/>
      <c r="O475" s="55"/>
      <c r="P475" s="55"/>
      <c r="Q475" s="55"/>
      <c r="R475" s="55"/>
      <c r="S475" s="55"/>
      <c r="T475" s="55"/>
      <c r="U475" s="49"/>
      <c r="V475" s="49"/>
      <c r="W475" s="49"/>
      <c r="X475" s="49"/>
      <c r="Y475" s="49"/>
      <c r="Z475" s="49"/>
      <c r="AA475" s="49"/>
      <c r="AB475" s="49"/>
      <c r="AC475" s="49"/>
      <c r="AD475" s="49"/>
      <c r="AE475" s="49"/>
      <c r="AF475" s="49"/>
      <c r="AG475" s="55"/>
      <c r="AH475" s="55"/>
      <c r="AI475" s="55"/>
      <c r="AJ475" s="55"/>
      <c r="AK475" s="55"/>
      <c r="AL475" s="55"/>
      <c r="AM475" s="55"/>
      <c r="AN475" s="55"/>
      <c r="AO475" s="55"/>
      <c r="AP475" s="55"/>
      <c r="AQ475" s="55"/>
      <c r="AR475" s="55"/>
      <c r="AS475" s="55"/>
      <c r="AT475" s="89">
        <f t="shared" si="21"/>
        <v>0</v>
      </c>
      <c r="AU475" s="89"/>
      <c r="AV475" s="89"/>
      <c r="AW475" s="89"/>
      <c r="AX475" s="89"/>
      <c r="AY475" s="54">
        <f>MATCH(AT475,標準報酬等級表!$F$8:$F$57,1)</f>
        <v>1</v>
      </c>
      <c r="AZ475" s="54"/>
      <c r="BA475" s="54"/>
      <c r="BB475" s="54">
        <f>LOOKUP(AY475,標準報酬等級表!$A$8:$A$57,標準報酬等級表!$D$8:$D$57)</f>
        <v>58</v>
      </c>
      <c r="BC475" s="54"/>
      <c r="BD475" s="54"/>
      <c r="BE475" s="54">
        <f t="shared" si="22"/>
        <v>1</v>
      </c>
      <c r="BF475" s="54"/>
      <c r="BG475" s="54"/>
      <c r="BH475" s="54">
        <f>LOOKUP(BE475,標準報酬等級表!$B$11:$B$42,標準報酬等級表!$D$11:$D$42)</f>
        <v>88</v>
      </c>
      <c r="BI475" s="54"/>
      <c r="BJ475" s="54"/>
      <c r="BK475" s="54">
        <f t="shared" si="23"/>
        <v>1</v>
      </c>
      <c r="BL475" s="54"/>
      <c r="BM475" s="54"/>
      <c r="BN475" s="54"/>
      <c r="BO475" s="54">
        <f>LOOKUP(BK475,標準報酬等級表!$B$11:$B$42,標準報酬等級表!$D$11:$D$42)</f>
        <v>88</v>
      </c>
      <c r="BP475" s="54"/>
      <c r="BQ475" s="54"/>
      <c r="BR475" s="54"/>
      <c r="BS475" s="49"/>
      <c r="BT475" s="49"/>
      <c r="BU475" s="49"/>
      <c r="BV475" s="49"/>
      <c r="BW475" s="49"/>
      <c r="BX475" s="49"/>
      <c r="BY475" s="49"/>
      <c r="BZ475" s="49"/>
      <c r="CA475" s="49"/>
      <c r="CB475" s="49"/>
      <c r="CC475" s="55"/>
      <c r="CD475" s="55"/>
      <c r="CE475" s="55"/>
      <c r="CF475" s="55"/>
      <c r="CG475" s="55"/>
      <c r="CH475" s="55"/>
    </row>
    <row r="476" spans="2:86" ht="21.75" customHeight="1" x14ac:dyDescent="0.15">
      <c r="B476" s="55"/>
      <c r="C476" s="55"/>
      <c r="D476" s="55"/>
      <c r="E476" s="55"/>
      <c r="F476" s="55"/>
      <c r="G476" s="55"/>
      <c r="H476" s="55"/>
      <c r="I476" s="55"/>
      <c r="J476" s="55"/>
      <c r="K476" s="55"/>
      <c r="L476" s="55"/>
      <c r="M476" s="55"/>
      <c r="N476" s="55"/>
      <c r="O476" s="55"/>
      <c r="P476" s="55"/>
      <c r="Q476" s="55"/>
      <c r="R476" s="55"/>
      <c r="S476" s="55"/>
      <c r="T476" s="55"/>
      <c r="U476" s="49"/>
      <c r="V476" s="49"/>
      <c r="W476" s="49"/>
      <c r="X476" s="49"/>
      <c r="Y476" s="49"/>
      <c r="Z476" s="49"/>
      <c r="AA476" s="49"/>
      <c r="AB476" s="49"/>
      <c r="AC476" s="49"/>
      <c r="AD476" s="49"/>
      <c r="AE476" s="49"/>
      <c r="AF476" s="49"/>
      <c r="AG476" s="55"/>
      <c r="AH476" s="55"/>
      <c r="AI476" s="55"/>
      <c r="AJ476" s="55"/>
      <c r="AK476" s="55"/>
      <c r="AL476" s="55"/>
      <c r="AM476" s="55"/>
      <c r="AN476" s="55"/>
      <c r="AO476" s="55"/>
      <c r="AP476" s="55"/>
      <c r="AQ476" s="55"/>
      <c r="AR476" s="55"/>
      <c r="AS476" s="55"/>
      <c r="AT476" s="89">
        <f t="shared" si="21"/>
        <v>0</v>
      </c>
      <c r="AU476" s="89"/>
      <c r="AV476" s="89"/>
      <c r="AW476" s="89"/>
      <c r="AX476" s="89"/>
      <c r="AY476" s="54">
        <f>MATCH(AT476,標準報酬等級表!$F$8:$F$57,1)</f>
        <v>1</v>
      </c>
      <c r="AZ476" s="54"/>
      <c r="BA476" s="54"/>
      <c r="BB476" s="54">
        <f>LOOKUP(AY476,標準報酬等級表!$A$8:$A$57,標準報酬等級表!$D$8:$D$57)</f>
        <v>58</v>
      </c>
      <c r="BC476" s="54"/>
      <c r="BD476" s="54"/>
      <c r="BE476" s="54">
        <f t="shared" si="22"/>
        <v>1</v>
      </c>
      <c r="BF476" s="54"/>
      <c r="BG476" s="54"/>
      <c r="BH476" s="54">
        <f>LOOKUP(BE476,標準報酬等級表!$B$11:$B$42,標準報酬等級表!$D$11:$D$42)</f>
        <v>88</v>
      </c>
      <c r="BI476" s="54"/>
      <c r="BJ476" s="54"/>
      <c r="BK476" s="54">
        <f t="shared" si="23"/>
        <v>1</v>
      </c>
      <c r="BL476" s="54"/>
      <c r="BM476" s="54"/>
      <c r="BN476" s="54"/>
      <c r="BO476" s="54">
        <f>LOOKUP(BK476,標準報酬等級表!$B$11:$B$42,標準報酬等級表!$D$11:$D$42)</f>
        <v>88</v>
      </c>
      <c r="BP476" s="54"/>
      <c r="BQ476" s="54"/>
      <c r="BR476" s="54"/>
      <c r="BS476" s="49"/>
      <c r="BT476" s="49"/>
      <c r="BU476" s="49"/>
      <c r="BV476" s="49"/>
      <c r="BW476" s="49"/>
      <c r="BX476" s="49"/>
      <c r="BY476" s="49"/>
      <c r="BZ476" s="49"/>
      <c r="CA476" s="49"/>
      <c r="CB476" s="49"/>
      <c r="CC476" s="55"/>
      <c r="CD476" s="55"/>
      <c r="CE476" s="55"/>
      <c r="CF476" s="55"/>
      <c r="CG476" s="55"/>
      <c r="CH476" s="55"/>
    </row>
    <row r="477" spans="2:86" ht="21.75" customHeight="1" x14ac:dyDescent="0.15">
      <c r="B477" s="55"/>
      <c r="C477" s="55"/>
      <c r="D477" s="55"/>
      <c r="E477" s="55"/>
      <c r="F477" s="55"/>
      <c r="G477" s="55"/>
      <c r="H477" s="55"/>
      <c r="I477" s="55"/>
      <c r="J477" s="55"/>
      <c r="K477" s="55"/>
      <c r="L477" s="55"/>
      <c r="M477" s="55"/>
      <c r="N477" s="55"/>
      <c r="O477" s="55"/>
      <c r="P477" s="55"/>
      <c r="Q477" s="55"/>
      <c r="R477" s="55"/>
      <c r="S477" s="55"/>
      <c r="T477" s="55"/>
      <c r="U477" s="49"/>
      <c r="V477" s="49"/>
      <c r="W477" s="49"/>
      <c r="X477" s="49"/>
      <c r="Y477" s="49"/>
      <c r="Z477" s="49"/>
      <c r="AA477" s="49"/>
      <c r="AB477" s="49"/>
      <c r="AC477" s="49"/>
      <c r="AD477" s="49"/>
      <c r="AE477" s="49"/>
      <c r="AF477" s="49"/>
      <c r="AG477" s="55"/>
      <c r="AH477" s="55"/>
      <c r="AI477" s="55"/>
      <c r="AJ477" s="55"/>
      <c r="AK477" s="55"/>
      <c r="AL477" s="55"/>
      <c r="AM477" s="55"/>
      <c r="AN477" s="55"/>
      <c r="AO477" s="55"/>
      <c r="AP477" s="55"/>
      <c r="AQ477" s="55"/>
      <c r="AR477" s="55"/>
      <c r="AS477" s="55"/>
      <c r="AT477" s="89">
        <f t="shared" si="21"/>
        <v>0</v>
      </c>
      <c r="AU477" s="89"/>
      <c r="AV477" s="89"/>
      <c r="AW477" s="89"/>
      <c r="AX477" s="89"/>
      <c r="AY477" s="54">
        <f>MATCH(AT477,標準報酬等級表!$F$8:$F$57,1)</f>
        <v>1</v>
      </c>
      <c r="AZ477" s="54"/>
      <c r="BA477" s="54"/>
      <c r="BB477" s="54">
        <f>LOOKUP(AY477,標準報酬等級表!$A$8:$A$57,標準報酬等級表!$D$8:$D$57)</f>
        <v>58</v>
      </c>
      <c r="BC477" s="54"/>
      <c r="BD477" s="54"/>
      <c r="BE477" s="54">
        <f t="shared" si="22"/>
        <v>1</v>
      </c>
      <c r="BF477" s="54"/>
      <c r="BG477" s="54"/>
      <c r="BH477" s="54">
        <f>LOOKUP(BE477,標準報酬等級表!$B$11:$B$42,標準報酬等級表!$D$11:$D$42)</f>
        <v>88</v>
      </c>
      <c r="BI477" s="54"/>
      <c r="BJ477" s="54"/>
      <c r="BK477" s="54">
        <f t="shared" si="23"/>
        <v>1</v>
      </c>
      <c r="BL477" s="54"/>
      <c r="BM477" s="54"/>
      <c r="BN477" s="54"/>
      <c r="BO477" s="54">
        <f>LOOKUP(BK477,標準報酬等級表!$B$11:$B$42,標準報酬等級表!$D$11:$D$42)</f>
        <v>88</v>
      </c>
      <c r="BP477" s="54"/>
      <c r="BQ477" s="54"/>
      <c r="BR477" s="54"/>
      <c r="BS477" s="49"/>
      <c r="BT477" s="49"/>
      <c r="BU477" s="49"/>
      <c r="BV477" s="49"/>
      <c r="BW477" s="49"/>
      <c r="BX477" s="49"/>
      <c r="BY477" s="49"/>
      <c r="BZ477" s="49"/>
      <c r="CA477" s="49"/>
      <c r="CB477" s="49"/>
      <c r="CC477" s="55"/>
      <c r="CD477" s="55"/>
      <c r="CE477" s="55"/>
      <c r="CF477" s="55"/>
      <c r="CG477" s="55"/>
      <c r="CH477" s="55"/>
    </row>
    <row r="478" spans="2:86" ht="21.75" customHeight="1" x14ac:dyDescent="0.15">
      <c r="B478" s="55"/>
      <c r="C478" s="55"/>
      <c r="D478" s="55"/>
      <c r="E478" s="55"/>
      <c r="F478" s="55"/>
      <c r="G478" s="55"/>
      <c r="H478" s="55"/>
      <c r="I478" s="55"/>
      <c r="J478" s="55"/>
      <c r="K478" s="55"/>
      <c r="L478" s="55"/>
      <c r="M478" s="55"/>
      <c r="N478" s="55"/>
      <c r="O478" s="55"/>
      <c r="P478" s="55"/>
      <c r="Q478" s="55"/>
      <c r="R478" s="55"/>
      <c r="S478" s="55"/>
      <c r="T478" s="55"/>
      <c r="U478" s="49"/>
      <c r="V478" s="49"/>
      <c r="W478" s="49"/>
      <c r="X478" s="49"/>
      <c r="Y478" s="49"/>
      <c r="Z478" s="49"/>
      <c r="AA478" s="49"/>
      <c r="AB478" s="49"/>
      <c r="AC478" s="49"/>
      <c r="AD478" s="49"/>
      <c r="AE478" s="49"/>
      <c r="AF478" s="49"/>
      <c r="AG478" s="55"/>
      <c r="AH478" s="55"/>
      <c r="AI478" s="55"/>
      <c r="AJ478" s="55"/>
      <c r="AK478" s="55"/>
      <c r="AL478" s="55"/>
      <c r="AM478" s="55"/>
      <c r="AN478" s="55"/>
      <c r="AO478" s="55"/>
      <c r="AP478" s="55"/>
      <c r="AQ478" s="55"/>
      <c r="AR478" s="55"/>
      <c r="AS478" s="55"/>
      <c r="AT478" s="89">
        <f t="shared" si="21"/>
        <v>0</v>
      </c>
      <c r="AU478" s="89"/>
      <c r="AV478" s="89"/>
      <c r="AW478" s="89"/>
      <c r="AX478" s="89"/>
      <c r="AY478" s="54">
        <f>MATCH(AT478,標準報酬等級表!$F$8:$F$57,1)</f>
        <v>1</v>
      </c>
      <c r="AZ478" s="54"/>
      <c r="BA478" s="54"/>
      <c r="BB478" s="54">
        <f>LOOKUP(AY478,標準報酬等級表!$A$8:$A$57,標準報酬等級表!$D$8:$D$57)</f>
        <v>58</v>
      </c>
      <c r="BC478" s="54"/>
      <c r="BD478" s="54"/>
      <c r="BE478" s="54">
        <f t="shared" si="22"/>
        <v>1</v>
      </c>
      <c r="BF478" s="54"/>
      <c r="BG478" s="54"/>
      <c r="BH478" s="54">
        <f>LOOKUP(BE478,標準報酬等級表!$B$11:$B$42,標準報酬等級表!$D$11:$D$42)</f>
        <v>88</v>
      </c>
      <c r="BI478" s="54"/>
      <c r="BJ478" s="54"/>
      <c r="BK478" s="54">
        <f t="shared" si="23"/>
        <v>1</v>
      </c>
      <c r="BL478" s="54"/>
      <c r="BM478" s="54"/>
      <c r="BN478" s="54"/>
      <c r="BO478" s="54">
        <f>LOOKUP(BK478,標準報酬等級表!$B$11:$B$42,標準報酬等級表!$D$11:$D$42)</f>
        <v>88</v>
      </c>
      <c r="BP478" s="54"/>
      <c r="BQ478" s="54"/>
      <c r="BR478" s="54"/>
      <c r="BS478" s="49"/>
      <c r="BT478" s="49"/>
      <c r="BU478" s="49"/>
      <c r="BV478" s="49"/>
      <c r="BW478" s="49"/>
      <c r="BX478" s="49"/>
      <c r="BY478" s="49"/>
      <c r="BZ478" s="49"/>
      <c r="CA478" s="49"/>
      <c r="CB478" s="49"/>
      <c r="CC478" s="55"/>
      <c r="CD478" s="55"/>
      <c r="CE478" s="55"/>
      <c r="CF478" s="55"/>
      <c r="CG478" s="55"/>
      <c r="CH478" s="55"/>
    </row>
    <row r="479" spans="2:86" ht="21.75" customHeight="1" x14ac:dyDescent="0.15">
      <c r="B479" s="55"/>
      <c r="C479" s="55"/>
      <c r="D479" s="55"/>
      <c r="E479" s="55"/>
      <c r="F479" s="55"/>
      <c r="G479" s="55"/>
      <c r="H479" s="55"/>
      <c r="I479" s="55"/>
      <c r="J479" s="55"/>
      <c r="K479" s="55"/>
      <c r="L479" s="55"/>
      <c r="M479" s="55"/>
      <c r="N479" s="55"/>
      <c r="O479" s="55"/>
      <c r="P479" s="55"/>
      <c r="Q479" s="55"/>
      <c r="R479" s="55"/>
      <c r="S479" s="55"/>
      <c r="T479" s="55"/>
      <c r="U479" s="49"/>
      <c r="V479" s="49"/>
      <c r="W479" s="49"/>
      <c r="X479" s="49"/>
      <c r="Y479" s="49"/>
      <c r="Z479" s="49"/>
      <c r="AA479" s="49"/>
      <c r="AB479" s="49"/>
      <c r="AC479" s="49"/>
      <c r="AD479" s="49"/>
      <c r="AE479" s="49"/>
      <c r="AF479" s="49"/>
      <c r="AG479" s="55"/>
      <c r="AH479" s="55"/>
      <c r="AI479" s="55"/>
      <c r="AJ479" s="55"/>
      <c r="AK479" s="55"/>
      <c r="AL479" s="55"/>
      <c r="AM479" s="55"/>
      <c r="AN479" s="55"/>
      <c r="AO479" s="55"/>
      <c r="AP479" s="55"/>
      <c r="AQ479" s="55"/>
      <c r="AR479" s="55"/>
      <c r="AS479" s="55"/>
      <c r="AT479" s="89">
        <f t="shared" si="21"/>
        <v>0</v>
      </c>
      <c r="AU479" s="89"/>
      <c r="AV479" s="89"/>
      <c r="AW479" s="89"/>
      <c r="AX479" s="89"/>
      <c r="AY479" s="54">
        <f>MATCH(AT479,標準報酬等級表!$F$8:$F$57,1)</f>
        <v>1</v>
      </c>
      <c r="AZ479" s="54"/>
      <c r="BA479" s="54"/>
      <c r="BB479" s="54">
        <f>LOOKUP(AY479,標準報酬等級表!$A$8:$A$57,標準報酬等級表!$D$8:$D$57)</f>
        <v>58</v>
      </c>
      <c r="BC479" s="54"/>
      <c r="BD479" s="54"/>
      <c r="BE479" s="54">
        <f t="shared" si="22"/>
        <v>1</v>
      </c>
      <c r="BF479" s="54"/>
      <c r="BG479" s="54"/>
      <c r="BH479" s="54">
        <f>LOOKUP(BE479,標準報酬等級表!$B$11:$B$42,標準報酬等級表!$D$11:$D$42)</f>
        <v>88</v>
      </c>
      <c r="BI479" s="54"/>
      <c r="BJ479" s="54"/>
      <c r="BK479" s="54">
        <f t="shared" si="23"/>
        <v>1</v>
      </c>
      <c r="BL479" s="54"/>
      <c r="BM479" s="54"/>
      <c r="BN479" s="54"/>
      <c r="BO479" s="54">
        <f>LOOKUP(BK479,標準報酬等級表!$B$11:$B$42,標準報酬等級表!$D$11:$D$42)</f>
        <v>88</v>
      </c>
      <c r="BP479" s="54"/>
      <c r="BQ479" s="54"/>
      <c r="BR479" s="54"/>
      <c r="BS479" s="49"/>
      <c r="BT479" s="49"/>
      <c r="BU479" s="49"/>
      <c r="BV479" s="49"/>
      <c r="BW479" s="49"/>
      <c r="BX479" s="49"/>
      <c r="BY479" s="49"/>
      <c r="BZ479" s="49"/>
      <c r="CA479" s="49"/>
      <c r="CB479" s="49"/>
      <c r="CC479" s="55"/>
      <c r="CD479" s="55"/>
      <c r="CE479" s="55"/>
      <c r="CF479" s="55"/>
      <c r="CG479" s="55"/>
      <c r="CH479" s="55"/>
    </row>
    <row r="480" spans="2:86" ht="21.75" customHeight="1" x14ac:dyDescent="0.15">
      <c r="B480" s="55"/>
      <c r="C480" s="55"/>
      <c r="D480" s="55"/>
      <c r="E480" s="55"/>
      <c r="F480" s="55"/>
      <c r="G480" s="55"/>
      <c r="H480" s="55"/>
      <c r="I480" s="55"/>
      <c r="J480" s="55"/>
      <c r="K480" s="55"/>
      <c r="L480" s="55"/>
      <c r="M480" s="55"/>
      <c r="N480" s="55"/>
      <c r="O480" s="55"/>
      <c r="P480" s="55"/>
      <c r="Q480" s="55"/>
      <c r="R480" s="55"/>
      <c r="S480" s="55"/>
      <c r="T480" s="55"/>
      <c r="U480" s="49"/>
      <c r="V480" s="49"/>
      <c r="W480" s="49"/>
      <c r="X480" s="49"/>
      <c r="Y480" s="49"/>
      <c r="Z480" s="49"/>
      <c r="AA480" s="49"/>
      <c r="AB480" s="49"/>
      <c r="AC480" s="49"/>
      <c r="AD480" s="49"/>
      <c r="AE480" s="49"/>
      <c r="AF480" s="49"/>
      <c r="AG480" s="55"/>
      <c r="AH480" s="55"/>
      <c r="AI480" s="55"/>
      <c r="AJ480" s="55"/>
      <c r="AK480" s="55"/>
      <c r="AL480" s="55"/>
      <c r="AM480" s="55"/>
      <c r="AN480" s="55"/>
      <c r="AO480" s="55"/>
      <c r="AP480" s="55"/>
      <c r="AQ480" s="55"/>
      <c r="AR480" s="55"/>
      <c r="AS480" s="55"/>
      <c r="AT480" s="89">
        <f t="shared" si="21"/>
        <v>0</v>
      </c>
      <c r="AU480" s="89"/>
      <c r="AV480" s="89"/>
      <c r="AW480" s="89"/>
      <c r="AX480" s="89"/>
      <c r="AY480" s="54">
        <f>MATCH(AT480,標準報酬等級表!$F$8:$F$57,1)</f>
        <v>1</v>
      </c>
      <c r="AZ480" s="54"/>
      <c r="BA480" s="54"/>
      <c r="BB480" s="54">
        <f>LOOKUP(AY480,標準報酬等級表!$A$8:$A$57,標準報酬等級表!$D$8:$D$57)</f>
        <v>58</v>
      </c>
      <c r="BC480" s="54"/>
      <c r="BD480" s="54"/>
      <c r="BE480" s="54">
        <f t="shared" si="22"/>
        <v>1</v>
      </c>
      <c r="BF480" s="54"/>
      <c r="BG480" s="54"/>
      <c r="BH480" s="54">
        <f>LOOKUP(BE480,標準報酬等級表!$B$11:$B$42,標準報酬等級表!$D$11:$D$42)</f>
        <v>88</v>
      </c>
      <c r="BI480" s="54"/>
      <c r="BJ480" s="54"/>
      <c r="BK480" s="54">
        <f t="shared" si="23"/>
        <v>1</v>
      </c>
      <c r="BL480" s="54"/>
      <c r="BM480" s="54"/>
      <c r="BN480" s="54"/>
      <c r="BO480" s="54">
        <f>LOOKUP(BK480,標準報酬等級表!$B$11:$B$42,標準報酬等級表!$D$11:$D$42)</f>
        <v>88</v>
      </c>
      <c r="BP480" s="54"/>
      <c r="BQ480" s="54"/>
      <c r="BR480" s="54"/>
      <c r="BS480" s="49"/>
      <c r="BT480" s="49"/>
      <c r="BU480" s="49"/>
      <c r="BV480" s="49"/>
      <c r="BW480" s="49"/>
      <c r="BX480" s="49"/>
      <c r="BY480" s="49"/>
      <c r="BZ480" s="49"/>
      <c r="CA480" s="49"/>
      <c r="CB480" s="49"/>
      <c r="CC480" s="55"/>
      <c r="CD480" s="55"/>
      <c r="CE480" s="55"/>
      <c r="CF480" s="55"/>
      <c r="CG480" s="55"/>
      <c r="CH480" s="55"/>
    </row>
    <row r="481" spans="2:86" ht="21.75" customHeight="1" x14ac:dyDescent="0.15">
      <c r="B481" s="55"/>
      <c r="C481" s="55"/>
      <c r="D481" s="55"/>
      <c r="E481" s="55"/>
      <c r="F481" s="55"/>
      <c r="G481" s="55"/>
      <c r="H481" s="55"/>
      <c r="I481" s="55"/>
      <c r="J481" s="55"/>
      <c r="K481" s="55"/>
      <c r="L481" s="55"/>
      <c r="M481" s="55"/>
      <c r="N481" s="55"/>
      <c r="O481" s="55"/>
      <c r="P481" s="55"/>
      <c r="Q481" s="55"/>
      <c r="R481" s="55"/>
      <c r="S481" s="55"/>
      <c r="T481" s="55"/>
      <c r="U481" s="49"/>
      <c r="V481" s="49"/>
      <c r="W481" s="49"/>
      <c r="X481" s="49"/>
      <c r="Y481" s="49"/>
      <c r="Z481" s="49"/>
      <c r="AA481" s="49"/>
      <c r="AB481" s="49"/>
      <c r="AC481" s="49"/>
      <c r="AD481" s="49"/>
      <c r="AE481" s="49"/>
      <c r="AF481" s="49"/>
      <c r="AG481" s="55"/>
      <c r="AH481" s="55"/>
      <c r="AI481" s="55"/>
      <c r="AJ481" s="55"/>
      <c r="AK481" s="55"/>
      <c r="AL481" s="55"/>
      <c r="AM481" s="55"/>
      <c r="AN481" s="55"/>
      <c r="AO481" s="55"/>
      <c r="AP481" s="55"/>
      <c r="AQ481" s="55"/>
      <c r="AR481" s="55"/>
      <c r="AS481" s="55"/>
      <c r="AT481" s="89">
        <f t="shared" si="21"/>
        <v>0</v>
      </c>
      <c r="AU481" s="89"/>
      <c r="AV481" s="89"/>
      <c r="AW481" s="89"/>
      <c r="AX481" s="89"/>
      <c r="AY481" s="54">
        <f>MATCH(AT481,標準報酬等級表!$F$8:$F$57,1)</f>
        <v>1</v>
      </c>
      <c r="AZ481" s="54"/>
      <c r="BA481" s="54"/>
      <c r="BB481" s="54">
        <f>LOOKUP(AY481,標準報酬等級表!$A$8:$A$57,標準報酬等級表!$D$8:$D$57)</f>
        <v>58</v>
      </c>
      <c r="BC481" s="54"/>
      <c r="BD481" s="54"/>
      <c r="BE481" s="54">
        <f t="shared" si="22"/>
        <v>1</v>
      </c>
      <c r="BF481" s="54"/>
      <c r="BG481" s="54"/>
      <c r="BH481" s="54">
        <f>LOOKUP(BE481,標準報酬等級表!$B$11:$B$42,標準報酬等級表!$D$11:$D$42)</f>
        <v>88</v>
      </c>
      <c r="BI481" s="54"/>
      <c r="BJ481" s="54"/>
      <c r="BK481" s="54">
        <f t="shared" si="23"/>
        <v>1</v>
      </c>
      <c r="BL481" s="54"/>
      <c r="BM481" s="54"/>
      <c r="BN481" s="54"/>
      <c r="BO481" s="54">
        <f>LOOKUP(BK481,標準報酬等級表!$B$11:$B$42,標準報酬等級表!$D$11:$D$42)</f>
        <v>88</v>
      </c>
      <c r="BP481" s="54"/>
      <c r="BQ481" s="54"/>
      <c r="BR481" s="54"/>
      <c r="BS481" s="49"/>
      <c r="BT481" s="49"/>
      <c r="BU481" s="49"/>
      <c r="BV481" s="49"/>
      <c r="BW481" s="49"/>
      <c r="BX481" s="49"/>
      <c r="BY481" s="49"/>
      <c r="BZ481" s="49"/>
      <c r="CA481" s="49"/>
      <c r="CB481" s="49"/>
      <c r="CC481" s="55"/>
      <c r="CD481" s="55"/>
      <c r="CE481" s="55"/>
      <c r="CF481" s="55"/>
      <c r="CG481" s="55"/>
      <c r="CH481" s="55"/>
    </row>
    <row r="482" spans="2:86" ht="21.75" customHeight="1" x14ac:dyDescent="0.15">
      <c r="B482" s="55"/>
      <c r="C482" s="55"/>
      <c r="D482" s="55"/>
      <c r="E482" s="55"/>
      <c r="F482" s="55"/>
      <c r="G482" s="55"/>
      <c r="H482" s="55"/>
      <c r="I482" s="55"/>
      <c r="J482" s="55"/>
      <c r="K482" s="55"/>
      <c r="L482" s="55"/>
      <c r="M482" s="55"/>
      <c r="N482" s="55"/>
      <c r="O482" s="55"/>
      <c r="P482" s="55"/>
      <c r="Q482" s="55"/>
      <c r="R482" s="55"/>
      <c r="S482" s="55"/>
      <c r="T482" s="55"/>
      <c r="U482" s="49"/>
      <c r="V482" s="49"/>
      <c r="W482" s="49"/>
      <c r="X482" s="49"/>
      <c r="Y482" s="49"/>
      <c r="Z482" s="49"/>
      <c r="AA482" s="49"/>
      <c r="AB482" s="49"/>
      <c r="AC482" s="49"/>
      <c r="AD482" s="49"/>
      <c r="AE482" s="49"/>
      <c r="AF482" s="49"/>
      <c r="AG482" s="55"/>
      <c r="AH482" s="55"/>
      <c r="AI482" s="55"/>
      <c r="AJ482" s="55"/>
      <c r="AK482" s="55"/>
      <c r="AL482" s="55"/>
      <c r="AM482" s="55"/>
      <c r="AN482" s="55"/>
      <c r="AO482" s="55"/>
      <c r="AP482" s="55"/>
      <c r="AQ482" s="55"/>
      <c r="AR482" s="55"/>
      <c r="AS482" s="55"/>
      <c r="AT482" s="89">
        <f t="shared" si="21"/>
        <v>0</v>
      </c>
      <c r="AU482" s="89"/>
      <c r="AV482" s="89"/>
      <c r="AW482" s="89"/>
      <c r="AX482" s="89"/>
      <c r="AY482" s="54">
        <f>MATCH(AT482,標準報酬等級表!$F$8:$F$57,1)</f>
        <v>1</v>
      </c>
      <c r="AZ482" s="54"/>
      <c r="BA482" s="54"/>
      <c r="BB482" s="54">
        <f>LOOKUP(AY482,標準報酬等級表!$A$8:$A$57,標準報酬等級表!$D$8:$D$57)</f>
        <v>58</v>
      </c>
      <c r="BC482" s="54"/>
      <c r="BD482" s="54"/>
      <c r="BE482" s="54">
        <f t="shared" si="22"/>
        <v>1</v>
      </c>
      <c r="BF482" s="54"/>
      <c r="BG482" s="54"/>
      <c r="BH482" s="54">
        <f>LOOKUP(BE482,標準報酬等級表!$B$11:$B$42,標準報酬等級表!$D$11:$D$42)</f>
        <v>88</v>
      </c>
      <c r="BI482" s="54"/>
      <c r="BJ482" s="54"/>
      <c r="BK482" s="54">
        <f t="shared" si="23"/>
        <v>1</v>
      </c>
      <c r="BL482" s="54"/>
      <c r="BM482" s="54"/>
      <c r="BN482" s="54"/>
      <c r="BO482" s="54">
        <f>LOOKUP(BK482,標準報酬等級表!$B$11:$B$42,標準報酬等級表!$D$11:$D$42)</f>
        <v>88</v>
      </c>
      <c r="BP482" s="54"/>
      <c r="BQ482" s="54"/>
      <c r="BR482" s="54"/>
      <c r="BS482" s="49"/>
      <c r="BT482" s="49"/>
      <c r="BU482" s="49"/>
      <c r="BV482" s="49"/>
      <c r="BW482" s="49"/>
      <c r="BX482" s="49"/>
      <c r="BY482" s="49"/>
      <c r="BZ482" s="49"/>
      <c r="CA482" s="49"/>
      <c r="CB482" s="49"/>
      <c r="CC482" s="55"/>
      <c r="CD482" s="55"/>
      <c r="CE482" s="55"/>
      <c r="CF482" s="55"/>
      <c r="CG482" s="55"/>
      <c r="CH482" s="55"/>
    </row>
    <row r="483" spans="2:86" ht="21.75" customHeight="1" x14ac:dyDescent="0.15">
      <c r="B483" s="55"/>
      <c r="C483" s="55"/>
      <c r="D483" s="55"/>
      <c r="E483" s="55"/>
      <c r="F483" s="55"/>
      <c r="G483" s="55"/>
      <c r="H483" s="55"/>
      <c r="I483" s="55"/>
      <c r="J483" s="55"/>
      <c r="K483" s="55"/>
      <c r="L483" s="55"/>
      <c r="M483" s="55"/>
      <c r="N483" s="55"/>
      <c r="O483" s="55"/>
      <c r="P483" s="55"/>
      <c r="Q483" s="55"/>
      <c r="R483" s="55"/>
      <c r="S483" s="55"/>
      <c r="T483" s="55"/>
      <c r="U483" s="49"/>
      <c r="V483" s="49"/>
      <c r="W483" s="49"/>
      <c r="X483" s="49"/>
      <c r="Y483" s="49"/>
      <c r="Z483" s="49"/>
      <c r="AA483" s="49"/>
      <c r="AB483" s="49"/>
      <c r="AC483" s="49"/>
      <c r="AD483" s="49"/>
      <c r="AE483" s="49"/>
      <c r="AF483" s="49"/>
      <c r="AG483" s="55"/>
      <c r="AH483" s="55"/>
      <c r="AI483" s="55"/>
      <c r="AJ483" s="55"/>
      <c r="AK483" s="55"/>
      <c r="AL483" s="55"/>
      <c r="AM483" s="55"/>
      <c r="AN483" s="55"/>
      <c r="AO483" s="55"/>
      <c r="AP483" s="55"/>
      <c r="AQ483" s="55"/>
      <c r="AR483" s="55"/>
      <c r="AS483" s="55"/>
      <c r="AT483" s="89">
        <f t="shared" si="21"/>
        <v>0</v>
      </c>
      <c r="AU483" s="89"/>
      <c r="AV483" s="89"/>
      <c r="AW483" s="89"/>
      <c r="AX483" s="89"/>
      <c r="AY483" s="54">
        <f>MATCH(AT483,標準報酬等級表!$F$8:$F$57,1)</f>
        <v>1</v>
      </c>
      <c r="AZ483" s="54"/>
      <c r="BA483" s="54"/>
      <c r="BB483" s="54">
        <f>LOOKUP(AY483,標準報酬等級表!$A$8:$A$57,標準報酬等級表!$D$8:$D$57)</f>
        <v>58</v>
      </c>
      <c r="BC483" s="54"/>
      <c r="BD483" s="54"/>
      <c r="BE483" s="54">
        <f t="shared" si="22"/>
        <v>1</v>
      </c>
      <c r="BF483" s="54"/>
      <c r="BG483" s="54"/>
      <c r="BH483" s="54">
        <f>LOOKUP(BE483,標準報酬等級表!$B$11:$B$42,標準報酬等級表!$D$11:$D$42)</f>
        <v>88</v>
      </c>
      <c r="BI483" s="54"/>
      <c r="BJ483" s="54"/>
      <c r="BK483" s="54">
        <f t="shared" si="23"/>
        <v>1</v>
      </c>
      <c r="BL483" s="54"/>
      <c r="BM483" s="54"/>
      <c r="BN483" s="54"/>
      <c r="BO483" s="54">
        <f>LOOKUP(BK483,標準報酬等級表!$B$11:$B$42,標準報酬等級表!$D$11:$D$42)</f>
        <v>88</v>
      </c>
      <c r="BP483" s="54"/>
      <c r="BQ483" s="54"/>
      <c r="BR483" s="54"/>
      <c r="BS483" s="49"/>
      <c r="BT483" s="49"/>
      <c r="BU483" s="49"/>
      <c r="BV483" s="49"/>
      <c r="BW483" s="49"/>
      <c r="BX483" s="49"/>
      <c r="BY483" s="49"/>
      <c r="BZ483" s="49"/>
      <c r="CA483" s="49"/>
      <c r="CB483" s="49"/>
      <c r="CC483" s="55"/>
      <c r="CD483" s="55"/>
      <c r="CE483" s="55"/>
      <c r="CF483" s="55"/>
      <c r="CG483" s="55"/>
      <c r="CH483" s="55"/>
    </row>
    <row r="484" spans="2:86" ht="21.75" customHeight="1" x14ac:dyDescent="0.15">
      <c r="B484" s="55"/>
      <c r="C484" s="55"/>
      <c r="D484" s="55"/>
      <c r="E484" s="55"/>
      <c r="F484" s="55"/>
      <c r="G484" s="55"/>
      <c r="H484" s="55"/>
      <c r="I484" s="55"/>
      <c r="J484" s="55"/>
      <c r="K484" s="55"/>
      <c r="L484" s="55"/>
      <c r="M484" s="55"/>
      <c r="N484" s="55"/>
      <c r="O484" s="55"/>
      <c r="P484" s="55"/>
      <c r="Q484" s="55"/>
      <c r="R484" s="55"/>
      <c r="S484" s="55"/>
      <c r="T484" s="55"/>
      <c r="U484" s="49"/>
      <c r="V484" s="49"/>
      <c r="W484" s="49"/>
      <c r="X484" s="49"/>
      <c r="Y484" s="49"/>
      <c r="Z484" s="49"/>
      <c r="AA484" s="49"/>
      <c r="AB484" s="49"/>
      <c r="AC484" s="49"/>
      <c r="AD484" s="49"/>
      <c r="AE484" s="49"/>
      <c r="AF484" s="49"/>
      <c r="AG484" s="55"/>
      <c r="AH484" s="55"/>
      <c r="AI484" s="55"/>
      <c r="AJ484" s="55"/>
      <c r="AK484" s="55"/>
      <c r="AL484" s="55"/>
      <c r="AM484" s="55"/>
      <c r="AN484" s="55"/>
      <c r="AO484" s="55"/>
      <c r="AP484" s="55"/>
      <c r="AQ484" s="55"/>
      <c r="AR484" s="55"/>
      <c r="AS484" s="55"/>
      <c r="AT484" s="89">
        <f t="shared" si="21"/>
        <v>0</v>
      </c>
      <c r="AU484" s="89"/>
      <c r="AV484" s="89"/>
      <c r="AW484" s="89"/>
      <c r="AX484" s="89"/>
      <c r="AY484" s="54">
        <f>MATCH(AT484,標準報酬等級表!$F$8:$F$57,1)</f>
        <v>1</v>
      </c>
      <c r="AZ484" s="54"/>
      <c r="BA484" s="54"/>
      <c r="BB484" s="54">
        <f>LOOKUP(AY484,標準報酬等級表!$A$8:$A$57,標準報酬等級表!$D$8:$D$57)</f>
        <v>58</v>
      </c>
      <c r="BC484" s="54"/>
      <c r="BD484" s="54"/>
      <c r="BE484" s="54">
        <f t="shared" si="22"/>
        <v>1</v>
      </c>
      <c r="BF484" s="54"/>
      <c r="BG484" s="54"/>
      <c r="BH484" s="54">
        <f>LOOKUP(BE484,標準報酬等級表!$B$11:$B$42,標準報酬等級表!$D$11:$D$42)</f>
        <v>88</v>
      </c>
      <c r="BI484" s="54"/>
      <c r="BJ484" s="54"/>
      <c r="BK484" s="54">
        <f t="shared" si="23"/>
        <v>1</v>
      </c>
      <c r="BL484" s="54"/>
      <c r="BM484" s="54"/>
      <c r="BN484" s="54"/>
      <c r="BO484" s="54">
        <f>LOOKUP(BK484,標準報酬等級表!$B$11:$B$42,標準報酬等級表!$D$11:$D$42)</f>
        <v>88</v>
      </c>
      <c r="BP484" s="54"/>
      <c r="BQ484" s="54"/>
      <c r="BR484" s="54"/>
      <c r="BS484" s="49"/>
      <c r="BT484" s="49"/>
      <c r="BU484" s="49"/>
      <c r="BV484" s="49"/>
      <c r="BW484" s="49"/>
      <c r="BX484" s="49"/>
      <c r="BY484" s="49"/>
      <c r="BZ484" s="49"/>
      <c r="CA484" s="49"/>
      <c r="CB484" s="49"/>
      <c r="CC484" s="55"/>
      <c r="CD484" s="55"/>
      <c r="CE484" s="55"/>
      <c r="CF484" s="55"/>
      <c r="CG484" s="55"/>
      <c r="CH484" s="55"/>
    </row>
    <row r="485" spans="2:86" ht="21.75" customHeight="1" x14ac:dyDescent="0.15">
      <c r="B485" s="55"/>
      <c r="C485" s="55"/>
      <c r="D485" s="55"/>
      <c r="E485" s="55"/>
      <c r="F485" s="55"/>
      <c r="G485" s="55"/>
      <c r="H485" s="55"/>
      <c r="I485" s="55"/>
      <c r="J485" s="55"/>
      <c r="K485" s="55"/>
      <c r="L485" s="55"/>
      <c r="M485" s="55"/>
      <c r="N485" s="55"/>
      <c r="O485" s="55"/>
      <c r="P485" s="55"/>
      <c r="Q485" s="55"/>
      <c r="R485" s="55"/>
      <c r="S485" s="55"/>
      <c r="T485" s="55"/>
      <c r="U485" s="49"/>
      <c r="V485" s="49"/>
      <c r="W485" s="49"/>
      <c r="X485" s="49"/>
      <c r="Y485" s="49"/>
      <c r="Z485" s="49"/>
      <c r="AA485" s="49"/>
      <c r="AB485" s="49"/>
      <c r="AC485" s="49"/>
      <c r="AD485" s="49"/>
      <c r="AE485" s="49"/>
      <c r="AF485" s="49"/>
      <c r="AG485" s="55"/>
      <c r="AH485" s="55"/>
      <c r="AI485" s="55"/>
      <c r="AJ485" s="55"/>
      <c r="AK485" s="55"/>
      <c r="AL485" s="55"/>
      <c r="AM485" s="55"/>
      <c r="AN485" s="55"/>
      <c r="AO485" s="55"/>
      <c r="AP485" s="55"/>
      <c r="AQ485" s="55"/>
      <c r="AR485" s="55"/>
      <c r="AS485" s="55"/>
      <c r="AT485" s="89">
        <f t="shared" si="21"/>
        <v>0</v>
      </c>
      <c r="AU485" s="89"/>
      <c r="AV485" s="89"/>
      <c r="AW485" s="89"/>
      <c r="AX485" s="89"/>
      <c r="AY485" s="54">
        <f>MATCH(AT485,標準報酬等級表!$F$8:$F$57,1)</f>
        <v>1</v>
      </c>
      <c r="AZ485" s="54"/>
      <c r="BA485" s="54"/>
      <c r="BB485" s="54">
        <f>LOOKUP(AY485,標準報酬等級表!$A$8:$A$57,標準報酬等級表!$D$8:$D$57)</f>
        <v>58</v>
      </c>
      <c r="BC485" s="54"/>
      <c r="BD485" s="54"/>
      <c r="BE485" s="54">
        <f t="shared" si="22"/>
        <v>1</v>
      </c>
      <c r="BF485" s="54"/>
      <c r="BG485" s="54"/>
      <c r="BH485" s="54">
        <f>LOOKUP(BE485,標準報酬等級表!$B$11:$B$42,標準報酬等級表!$D$11:$D$42)</f>
        <v>88</v>
      </c>
      <c r="BI485" s="54"/>
      <c r="BJ485" s="54"/>
      <c r="BK485" s="54">
        <f t="shared" si="23"/>
        <v>1</v>
      </c>
      <c r="BL485" s="54"/>
      <c r="BM485" s="54"/>
      <c r="BN485" s="54"/>
      <c r="BO485" s="54">
        <f>LOOKUP(BK485,標準報酬等級表!$B$11:$B$42,標準報酬等級表!$D$11:$D$42)</f>
        <v>88</v>
      </c>
      <c r="BP485" s="54"/>
      <c r="BQ485" s="54"/>
      <c r="BR485" s="54"/>
      <c r="BS485" s="49"/>
      <c r="BT485" s="49"/>
      <c r="BU485" s="49"/>
      <c r="BV485" s="49"/>
      <c r="BW485" s="49"/>
      <c r="BX485" s="49"/>
      <c r="BY485" s="49"/>
      <c r="BZ485" s="49"/>
      <c r="CA485" s="49"/>
      <c r="CB485" s="49"/>
      <c r="CC485" s="55"/>
      <c r="CD485" s="55"/>
      <c r="CE485" s="55"/>
      <c r="CF485" s="55"/>
      <c r="CG485" s="55"/>
      <c r="CH485" s="55"/>
    </row>
    <row r="486" spans="2:86" ht="21.75" customHeight="1" x14ac:dyDescent="0.15">
      <c r="B486" s="55"/>
      <c r="C486" s="55"/>
      <c r="D486" s="55"/>
      <c r="E486" s="55"/>
      <c r="F486" s="55"/>
      <c r="G486" s="55"/>
      <c r="H486" s="55"/>
      <c r="I486" s="55"/>
      <c r="J486" s="55"/>
      <c r="K486" s="55"/>
      <c r="L486" s="55"/>
      <c r="M486" s="55"/>
      <c r="N486" s="55"/>
      <c r="O486" s="55"/>
      <c r="P486" s="55"/>
      <c r="Q486" s="55"/>
      <c r="R486" s="55"/>
      <c r="S486" s="55"/>
      <c r="T486" s="55"/>
      <c r="U486" s="49"/>
      <c r="V486" s="49"/>
      <c r="W486" s="49"/>
      <c r="X486" s="49"/>
      <c r="Y486" s="49"/>
      <c r="Z486" s="49"/>
      <c r="AA486" s="49"/>
      <c r="AB486" s="49"/>
      <c r="AC486" s="49"/>
      <c r="AD486" s="49"/>
      <c r="AE486" s="49"/>
      <c r="AF486" s="49"/>
      <c r="AG486" s="55"/>
      <c r="AH486" s="55"/>
      <c r="AI486" s="55"/>
      <c r="AJ486" s="55"/>
      <c r="AK486" s="55"/>
      <c r="AL486" s="55"/>
      <c r="AM486" s="55"/>
      <c r="AN486" s="55"/>
      <c r="AO486" s="55"/>
      <c r="AP486" s="55"/>
      <c r="AQ486" s="55"/>
      <c r="AR486" s="55"/>
      <c r="AS486" s="55"/>
      <c r="AT486" s="89">
        <f t="shared" si="21"/>
        <v>0</v>
      </c>
      <c r="AU486" s="89"/>
      <c r="AV486" s="89"/>
      <c r="AW486" s="89"/>
      <c r="AX486" s="89"/>
      <c r="AY486" s="54">
        <f>MATCH(AT486,標準報酬等級表!$F$8:$F$57,1)</f>
        <v>1</v>
      </c>
      <c r="AZ486" s="54"/>
      <c r="BA486" s="54"/>
      <c r="BB486" s="54">
        <f>LOOKUP(AY486,標準報酬等級表!$A$8:$A$57,標準報酬等級表!$D$8:$D$57)</f>
        <v>58</v>
      </c>
      <c r="BC486" s="54"/>
      <c r="BD486" s="54"/>
      <c r="BE486" s="54">
        <f t="shared" si="22"/>
        <v>1</v>
      </c>
      <c r="BF486" s="54"/>
      <c r="BG486" s="54"/>
      <c r="BH486" s="54">
        <f>LOOKUP(BE486,標準報酬等級表!$B$11:$B$42,標準報酬等級表!$D$11:$D$42)</f>
        <v>88</v>
      </c>
      <c r="BI486" s="54"/>
      <c r="BJ486" s="54"/>
      <c r="BK486" s="54">
        <f t="shared" si="23"/>
        <v>1</v>
      </c>
      <c r="BL486" s="54"/>
      <c r="BM486" s="54"/>
      <c r="BN486" s="54"/>
      <c r="BO486" s="54">
        <f>LOOKUP(BK486,標準報酬等級表!$B$11:$B$42,標準報酬等級表!$D$11:$D$42)</f>
        <v>88</v>
      </c>
      <c r="BP486" s="54"/>
      <c r="BQ486" s="54"/>
      <c r="BR486" s="54"/>
      <c r="BS486" s="49"/>
      <c r="BT486" s="49"/>
      <c r="BU486" s="49"/>
      <c r="BV486" s="49"/>
      <c r="BW486" s="49"/>
      <c r="BX486" s="49"/>
      <c r="BY486" s="49"/>
      <c r="BZ486" s="49"/>
      <c r="CA486" s="49"/>
      <c r="CB486" s="49"/>
      <c r="CC486" s="55"/>
      <c r="CD486" s="55"/>
      <c r="CE486" s="55"/>
      <c r="CF486" s="55"/>
      <c r="CG486" s="55"/>
      <c r="CH486" s="55"/>
    </row>
    <row r="487" spans="2:86" ht="21.75" customHeight="1" x14ac:dyDescent="0.15">
      <c r="B487" s="55"/>
      <c r="C487" s="55"/>
      <c r="D487" s="55"/>
      <c r="E487" s="55"/>
      <c r="F487" s="55"/>
      <c r="G487" s="55"/>
      <c r="H487" s="55"/>
      <c r="I487" s="55"/>
      <c r="J487" s="55"/>
      <c r="K487" s="55"/>
      <c r="L487" s="55"/>
      <c r="M487" s="55"/>
      <c r="N487" s="55"/>
      <c r="O487" s="55"/>
      <c r="P487" s="55"/>
      <c r="Q487" s="55"/>
      <c r="R487" s="55"/>
      <c r="S487" s="55"/>
      <c r="T487" s="55"/>
      <c r="U487" s="49"/>
      <c r="V487" s="49"/>
      <c r="W487" s="49"/>
      <c r="X487" s="49"/>
      <c r="Y487" s="49"/>
      <c r="Z487" s="49"/>
      <c r="AA487" s="49"/>
      <c r="AB487" s="49"/>
      <c r="AC487" s="49"/>
      <c r="AD487" s="49"/>
      <c r="AE487" s="49"/>
      <c r="AF487" s="49"/>
      <c r="AG487" s="55"/>
      <c r="AH487" s="55"/>
      <c r="AI487" s="55"/>
      <c r="AJ487" s="55"/>
      <c r="AK487" s="55"/>
      <c r="AL487" s="55"/>
      <c r="AM487" s="55"/>
      <c r="AN487" s="55"/>
      <c r="AO487" s="55"/>
      <c r="AP487" s="55"/>
      <c r="AQ487" s="55"/>
      <c r="AR487" s="55"/>
      <c r="AS487" s="55"/>
      <c r="AT487" s="89">
        <f t="shared" si="21"/>
        <v>0</v>
      </c>
      <c r="AU487" s="89"/>
      <c r="AV487" s="89"/>
      <c r="AW487" s="89"/>
      <c r="AX487" s="89"/>
      <c r="AY487" s="54">
        <f>MATCH(AT487,標準報酬等級表!$F$8:$F$57,1)</f>
        <v>1</v>
      </c>
      <c r="AZ487" s="54"/>
      <c r="BA487" s="54"/>
      <c r="BB487" s="54">
        <f>LOOKUP(AY487,標準報酬等級表!$A$8:$A$57,標準報酬等級表!$D$8:$D$57)</f>
        <v>58</v>
      </c>
      <c r="BC487" s="54"/>
      <c r="BD487" s="54"/>
      <c r="BE487" s="54">
        <f t="shared" si="22"/>
        <v>1</v>
      </c>
      <c r="BF487" s="54"/>
      <c r="BG487" s="54"/>
      <c r="BH487" s="54">
        <f>LOOKUP(BE487,標準報酬等級表!$B$11:$B$42,標準報酬等級表!$D$11:$D$42)</f>
        <v>88</v>
      </c>
      <c r="BI487" s="54"/>
      <c r="BJ487" s="54"/>
      <c r="BK487" s="54">
        <f t="shared" si="23"/>
        <v>1</v>
      </c>
      <c r="BL487" s="54"/>
      <c r="BM487" s="54"/>
      <c r="BN487" s="54"/>
      <c r="BO487" s="54">
        <f>LOOKUP(BK487,標準報酬等級表!$B$11:$B$42,標準報酬等級表!$D$11:$D$42)</f>
        <v>88</v>
      </c>
      <c r="BP487" s="54"/>
      <c r="BQ487" s="54"/>
      <c r="BR487" s="54"/>
      <c r="BS487" s="49"/>
      <c r="BT487" s="49"/>
      <c r="BU487" s="49"/>
      <c r="BV487" s="49"/>
      <c r="BW487" s="49"/>
      <c r="BX487" s="49"/>
      <c r="BY487" s="49"/>
      <c r="BZ487" s="49"/>
      <c r="CA487" s="49"/>
      <c r="CB487" s="49"/>
      <c r="CC487" s="55"/>
      <c r="CD487" s="55"/>
      <c r="CE487" s="55"/>
      <c r="CF487" s="55"/>
      <c r="CG487" s="55"/>
      <c r="CH487" s="55"/>
    </row>
    <row r="488" spans="2:86" ht="21.75" customHeight="1" x14ac:dyDescent="0.15">
      <c r="B488" s="55"/>
      <c r="C488" s="55"/>
      <c r="D488" s="55"/>
      <c r="E488" s="55"/>
      <c r="F488" s="55"/>
      <c r="G488" s="55"/>
      <c r="H488" s="55"/>
      <c r="I488" s="55"/>
      <c r="J488" s="55"/>
      <c r="K488" s="55"/>
      <c r="L488" s="55"/>
      <c r="M488" s="55"/>
      <c r="N488" s="55"/>
      <c r="O488" s="55"/>
      <c r="P488" s="55"/>
      <c r="Q488" s="55"/>
      <c r="R488" s="55"/>
      <c r="S488" s="55"/>
      <c r="T488" s="55"/>
      <c r="U488" s="49"/>
      <c r="V488" s="49"/>
      <c r="W488" s="49"/>
      <c r="X488" s="49"/>
      <c r="Y488" s="49"/>
      <c r="Z488" s="49"/>
      <c r="AA488" s="49"/>
      <c r="AB488" s="49"/>
      <c r="AC488" s="49"/>
      <c r="AD488" s="49"/>
      <c r="AE488" s="49"/>
      <c r="AF488" s="49"/>
      <c r="AG488" s="55"/>
      <c r="AH488" s="55"/>
      <c r="AI488" s="55"/>
      <c r="AJ488" s="55"/>
      <c r="AK488" s="55"/>
      <c r="AL488" s="55"/>
      <c r="AM488" s="55"/>
      <c r="AN488" s="55"/>
      <c r="AO488" s="55"/>
      <c r="AP488" s="55"/>
      <c r="AQ488" s="55"/>
      <c r="AR488" s="55"/>
      <c r="AS488" s="55"/>
      <c r="AT488" s="89">
        <f t="shared" si="21"/>
        <v>0</v>
      </c>
      <c r="AU488" s="89"/>
      <c r="AV488" s="89"/>
      <c r="AW488" s="89"/>
      <c r="AX488" s="89"/>
      <c r="AY488" s="54">
        <f>MATCH(AT488,標準報酬等級表!$F$8:$F$57,1)</f>
        <v>1</v>
      </c>
      <c r="AZ488" s="54"/>
      <c r="BA488" s="54"/>
      <c r="BB488" s="54">
        <f>LOOKUP(AY488,標準報酬等級表!$A$8:$A$57,標準報酬等級表!$D$8:$D$57)</f>
        <v>58</v>
      </c>
      <c r="BC488" s="54"/>
      <c r="BD488" s="54"/>
      <c r="BE488" s="54">
        <f t="shared" si="22"/>
        <v>1</v>
      </c>
      <c r="BF488" s="54"/>
      <c r="BG488" s="54"/>
      <c r="BH488" s="54">
        <f>LOOKUP(BE488,標準報酬等級表!$B$11:$B$42,標準報酬等級表!$D$11:$D$42)</f>
        <v>88</v>
      </c>
      <c r="BI488" s="54"/>
      <c r="BJ488" s="54"/>
      <c r="BK488" s="54">
        <f t="shared" si="23"/>
        <v>1</v>
      </c>
      <c r="BL488" s="54"/>
      <c r="BM488" s="54"/>
      <c r="BN488" s="54"/>
      <c r="BO488" s="54">
        <f>LOOKUP(BK488,標準報酬等級表!$B$11:$B$42,標準報酬等級表!$D$11:$D$42)</f>
        <v>88</v>
      </c>
      <c r="BP488" s="54"/>
      <c r="BQ488" s="54"/>
      <c r="BR488" s="54"/>
      <c r="BS488" s="49"/>
      <c r="BT488" s="49"/>
      <c r="BU488" s="49"/>
      <c r="BV488" s="49"/>
      <c r="BW488" s="49"/>
      <c r="BX488" s="49"/>
      <c r="BY488" s="49"/>
      <c r="BZ488" s="49"/>
      <c r="CA488" s="49"/>
      <c r="CB488" s="49"/>
      <c r="CC488" s="55"/>
      <c r="CD488" s="55"/>
      <c r="CE488" s="55"/>
      <c r="CF488" s="55"/>
      <c r="CG488" s="55"/>
      <c r="CH488" s="55"/>
    </row>
    <row r="489" spans="2:86" ht="21.75" customHeight="1" x14ac:dyDescent="0.15">
      <c r="B489" s="55"/>
      <c r="C489" s="55"/>
      <c r="D489" s="55"/>
      <c r="E489" s="55"/>
      <c r="F489" s="55"/>
      <c r="G489" s="55"/>
      <c r="H489" s="55"/>
      <c r="I489" s="55"/>
      <c r="J489" s="55"/>
      <c r="K489" s="55"/>
      <c r="L489" s="55"/>
      <c r="M489" s="55"/>
      <c r="N489" s="55"/>
      <c r="O489" s="55"/>
      <c r="P489" s="55"/>
      <c r="Q489" s="55"/>
      <c r="R489" s="55"/>
      <c r="S489" s="55"/>
      <c r="T489" s="55"/>
      <c r="U489" s="49"/>
      <c r="V489" s="49"/>
      <c r="W489" s="49"/>
      <c r="X489" s="49"/>
      <c r="Y489" s="49"/>
      <c r="Z489" s="49"/>
      <c r="AA489" s="49"/>
      <c r="AB489" s="49"/>
      <c r="AC489" s="49"/>
      <c r="AD489" s="49"/>
      <c r="AE489" s="49"/>
      <c r="AF489" s="49"/>
      <c r="AG489" s="55"/>
      <c r="AH489" s="55"/>
      <c r="AI489" s="55"/>
      <c r="AJ489" s="55"/>
      <c r="AK489" s="55"/>
      <c r="AL489" s="55"/>
      <c r="AM489" s="55"/>
      <c r="AN489" s="55"/>
      <c r="AO489" s="55"/>
      <c r="AP489" s="55"/>
      <c r="AQ489" s="55"/>
      <c r="AR489" s="55"/>
      <c r="AS489" s="55"/>
      <c r="AT489" s="89">
        <f t="shared" si="21"/>
        <v>0</v>
      </c>
      <c r="AU489" s="89"/>
      <c r="AV489" s="89"/>
      <c r="AW489" s="89"/>
      <c r="AX489" s="89"/>
      <c r="AY489" s="54">
        <f>MATCH(AT489,標準報酬等級表!$F$8:$F$57,1)</f>
        <v>1</v>
      </c>
      <c r="AZ489" s="54"/>
      <c r="BA489" s="54"/>
      <c r="BB489" s="54">
        <f>LOOKUP(AY489,標準報酬等級表!$A$8:$A$57,標準報酬等級表!$D$8:$D$57)</f>
        <v>58</v>
      </c>
      <c r="BC489" s="54"/>
      <c r="BD489" s="54"/>
      <c r="BE489" s="54">
        <f t="shared" si="22"/>
        <v>1</v>
      </c>
      <c r="BF489" s="54"/>
      <c r="BG489" s="54"/>
      <c r="BH489" s="54">
        <f>LOOKUP(BE489,標準報酬等級表!$B$11:$B$42,標準報酬等級表!$D$11:$D$42)</f>
        <v>88</v>
      </c>
      <c r="BI489" s="54"/>
      <c r="BJ489" s="54"/>
      <c r="BK489" s="54">
        <f t="shared" si="23"/>
        <v>1</v>
      </c>
      <c r="BL489" s="54"/>
      <c r="BM489" s="54"/>
      <c r="BN489" s="54"/>
      <c r="BO489" s="54">
        <f>LOOKUP(BK489,標準報酬等級表!$B$11:$B$42,標準報酬等級表!$D$11:$D$42)</f>
        <v>88</v>
      </c>
      <c r="BP489" s="54"/>
      <c r="BQ489" s="54"/>
      <c r="BR489" s="54"/>
      <c r="BS489" s="49"/>
      <c r="BT489" s="49"/>
      <c r="BU489" s="49"/>
      <c r="BV489" s="49"/>
      <c r="BW489" s="49"/>
      <c r="BX489" s="49"/>
      <c r="BY489" s="49"/>
      <c r="BZ489" s="49"/>
      <c r="CA489" s="49"/>
      <c r="CB489" s="49"/>
      <c r="CC489" s="55"/>
      <c r="CD489" s="55"/>
      <c r="CE489" s="55"/>
      <c r="CF489" s="55"/>
      <c r="CG489" s="55"/>
      <c r="CH489" s="55"/>
    </row>
    <row r="490" spans="2:86" ht="21.75" customHeight="1" x14ac:dyDescent="0.15">
      <c r="B490" s="55"/>
      <c r="C490" s="55"/>
      <c r="D490" s="55"/>
      <c r="E490" s="55"/>
      <c r="F490" s="55"/>
      <c r="G490" s="55"/>
      <c r="H490" s="55"/>
      <c r="I490" s="55"/>
      <c r="J490" s="55"/>
      <c r="K490" s="55"/>
      <c r="L490" s="55"/>
      <c r="M490" s="55"/>
      <c r="N490" s="55"/>
      <c r="O490" s="55"/>
      <c r="P490" s="55"/>
      <c r="Q490" s="55"/>
      <c r="R490" s="55"/>
      <c r="S490" s="55"/>
      <c r="T490" s="55"/>
      <c r="U490" s="49"/>
      <c r="V490" s="49"/>
      <c r="W490" s="49"/>
      <c r="X490" s="49"/>
      <c r="Y490" s="49"/>
      <c r="Z490" s="49"/>
      <c r="AA490" s="49"/>
      <c r="AB490" s="49"/>
      <c r="AC490" s="49"/>
      <c r="AD490" s="49"/>
      <c r="AE490" s="49"/>
      <c r="AF490" s="49"/>
      <c r="AG490" s="55"/>
      <c r="AH490" s="55"/>
      <c r="AI490" s="55"/>
      <c r="AJ490" s="55"/>
      <c r="AK490" s="55"/>
      <c r="AL490" s="55"/>
      <c r="AM490" s="55"/>
      <c r="AN490" s="55"/>
      <c r="AO490" s="55"/>
      <c r="AP490" s="55"/>
      <c r="AQ490" s="55"/>
      <c r="AR490" s="55"/>
      <c r="AS490" s="55"/>
      <c r="AT490" s="89">
        <f t="shared" si="21"/>
        <v>0</v>
      </c>
      <c r="AU490" s="89"/>
      <c r="AV490" s="89"/>
      <c r="AW490" s="89"/>
      <c r="AX490" s="89"/>
      <c r="AY490" s="54">
        <f>MATCH(AT490,標準報酬等級表!$F$8:$F$57,1)</f>
        <v>1</v>
      </c>
      <c r="AZ490" s="54"/>
      <c r="BA490" s="54"/>
      <c r="BB490" s="54">
        <f>LOOKUP(AY490,標準報酬等級表!$A$8:$A$57,標準報酬等級表!$D$8:$D$57)</f>
        <v>58</v>
      </c>
      <c r="BC490" s="54"/>
      <c r="BD490" s="54"/>
      <c r="BE490" s="54">
        <f t="shared" si="22"/>
        <v>1</v>
      </c>
      <c r="BF490" s="54"/>
      <c r="BG490" s="54"/>
      <c r="BH490" s="54">
        <f>LOOKUP(BE490,標準報酬等級表!$B$11:$B$42,標準報酬等級表!$D$11:$D$42)</f>
        <v>88</v>
      </c>
      <c r="BI490" s="54"/>
      <c r="BJ490" s="54"/>
      <c r="BK490" s="54">
        <f t="shared" si="23"/>
        <v>1</v>
      </c>
      <c r="BL490" s="54"/>
      <c r="BM490" s="54"/>
      <c r="BN490" s="54"/>
      <c r="BO490" s="54">
        <f>LOOKUP(BK490,標準報酬等級表!$B$11:$B$42,標準報酬等級表!$D$11:$D$42)</f>
        <v>88</v>
      </c>
      <c r="BP490" s="54"/>
      <c r="BQ490" s="54"/>
      <c r="BR490" s="54"/>
      <c r="BS490" s="49"/>
      <c r="BT490" s="49"/>
      <c r="BU490" s="49"/>
      <c r="BV490" s="49"/>
      <c r="BW490" s="49"/>
      <c r="BX490" s="49"/>
      <c r="BY490" s="49"/>
      <c r="BZ490" s="49"/>
      <c r="CA490" s="49"/>
      <c r="CB490" s="49"/>
      <c r="CC490" s="55"/>
      <c r="CD490" s="55"/>
      <c r="CE490" s="55"/>
      <c r="CF490" s="55"/>
      <c r="CG490" s="55"/>
      <c r="CH490" s="55"/>
    </row>
    <row r="491" spans="2:86" ht="21.75" customHeight="1" x14ac:dyDescent="0.15">
      <c r="B491" s="55"/>
      <c r="C491" s="55"/>
      <c r="D491" s="55"/>
      <c r="E491" s="55"/>
      <c r="F491" s="55"/>
      <c r="G491" s="55"/>
      <c r="H491" s="55"/>
      <c r="I491" s="55"/>
      <c r="J491" s="55"/>
      <c r="K491" s="55"/>
      <c r="L491" s="55"/>
      <c r="M491" s="55"/>
      <c r="N491" s="55"/>
      <c r="O491" s="55"/>
      <c r="P491" s="55"/>
      <c r="Q491" s="55"/>
      <c r="R491" s="55"/>
      <c r="S491" s="55"/>
      <c r="T491" s="55"/>
      <c r="U491" s="49"/>
      <c r="V491" s="49"/>
      <c r="W491" s="49"/>
      <c r="X491" s="49"/>
      <c r="Y491" s="49"/>
      <c r="Z491" s="49"/>
      <c r="AA491" s="49"/>
      <c r="AB491" s="49"/>
      <c r="AC491" s="49"/>
      <c r="AD491" s="49"/>
      <c r="AE491" s="49"/>
      <c r="AF491" s="49"/>
      <c r="AG491" s="55"/>
      <c r="AH491" s="55"/>
      <c r="AI491" s="55"/>
      <c r="AJ491" s="55"/>
      <c r="AK491" s="55"/>
      <c r="AL491" s="55"/>
      <c r="AM491" s="55"/>
      <c r="AN491" s="55"/>
      <c r="AO491" s="55"/>
      <c r="AP491" s="55"/>
      <c r="AQ491" s="55"/>
      <c r="AR491" s="55"/>
      <c r="AS491" s="55"/>
      <c r="AT491" s="89">
        <f t="shared" si="21"/>
        <v>0</v>
      </c>
      <c r="AU491" s="89"/>
      <c r="AV491" s="89"/>
      <c r="AW491" s="89"/>
      <c r="AX491" s="89"/>
      <c r="AY491" s="54">
        <f>MATCH(AT491,標準報酬等級表!$F$8:$F$57,1)</f>
        <v>1</v>
      </c>
      <c r="AZ491" s="54"/>
      <c r="BA491" s="54"/>
      <c r="BB491" s="54">
        <f>LOOKUP(AY491,標準報酬等級表!$A$8:$A$57,標準報酬等級表!$D$8:$D$57)</f>
        <v>58</v>
      </c>
      <c r="BC491" s="54"/>
      <c r="BD491" s="54"/>
      <c r="BE491" s="54">
        <f t="shared" si="22"/>
        <v>1</v>
      </c>
      <c r="BF491" s="54"/>
      <c r="BG491" s="54"/>
      <c r="BH491" s="54">
        <f>LOOKUP(BE491,標準報酬等級表!$B$11:$B$42,標準報酬等級表!$D$11:$D$42)</f>
        <v>88</v>
      </c>
      <c r="BI491" s="54"/>
      <c r="BJ491" s="54"/>
      <c r="BK491" s="54">
        <f t="shared" si="23"/>
        <v>1</v>
      </c>
      <c r="BL491" s="54"/>
      <c r="BM491" s="54"/>
      <c r="BN491" s="54"/>
      <c r="BO491" s="54">
        <f>LOOKUP(BK491,標準報酬等級表!$B$11:$B$42,標準報酬等級表!$D$11:$D$42)</f>
        <v>88</v>
      </c>
      <c r="BP491" s="54"/>
      <c r="BQ491" s="54"/>
      <c r="BR491" s="54"/>
      <c r="BS491" s="49"/>
      <c r="BT491" s="49"/>
      <c r="BU491" s="49"/>
      <c r="BV491" s="49"/>
      <c r="BW491" s="49"/>
      <c r="BX491" s="49"/>
      <c r="BY491" s="49"/>
      <c r="BZ491" s="49"/>
      <c r="CA491" s="49"/>
      <c r="CB491" s="49"/>
      <c r="CC491" s="55"/>
      <c r="CD491" s="55"/>
      <c r="CE491" s="55"/>
      <c r="CF491" s="55"/>
      <c r="CG491" s="55"/>
      <c r="CH491" s="55"/>
    </row>
    <row r="492" spans="2:86" ht="21.75" customHeight="1" x14ac:dyDescent="0.15">
      <c r="B492" s="55"/>
      <c r="C492" s="55"/>
      <c r="D492" s="55"/>
      <c r="E492" s="55"/>
      <c r="F492" s="55"/>
      <c r="G492" s="55"/>
      <c r="H492" s="55"/>
      <c r="I492" s="55"/>
      <c r="J492" s="55"/>
      <c r="K492" s="55"/>
      <c r="L492" s="55"/>
      <c r="M492" s="55"/>
      <c r="N492" s="55"/>
      <c r="O492" s="55"/>
      <c r="P492" s="55"/>
      <c r="Q492" s="55"/>
      <c r="R492" s="55"/>
      <c r="S492" s="55"/>
      <c r="T492" s="55"/>
      <c r="U492" s="49"/>
      <c r="V492" s="49"/>
      <c r="W492" s="49"/>
      <c r="X492" s="49"/>
      <c r="Y492" s="49"/>
      <c r="Z492" s="49"/>
      <c r="AA492" s="49"/>
      <c r="AB492" s="49"/>
      <c r="AC492" s="49"/>
      <c r="AD492" s="49"/>
      <c r="AE492" s="49"/>
      <c r="AF492" s="49"/>
      <c r="AG492" s="55"/>
      <c r="AH492" s="55"/>
      <c r="AI492" s="55"/>
      <c r="AJ492" s="55"/>
      <c r="AK492" s="55"/>
      <c r="AL492" s="55"/>
      <c r="AM492" s="55"/>
      <c r="AN492" s="55"/>
      <c r="AO492" s="55"/>
      <c r="AP492" s="55"/>
      <c r="AQ492" s="55"/>
      <c r="AR492" s="55"/>
      <c r="AS492" s="55"/>
      <c r="AT492" s="89">
        <f t="shared" si="21"/>
        <v>0</v>
      </c>
      <c r="AU492" s="89"/>
      <c r="AV492" s="89"/>
      <c r="AW492" s="89"/>
      <c r="AX492" s="89"/>
      <c r="AY492" s="54">
        <f>MATCH(AT492,標準報酬等級表!$F$8:$F$57,1)</f>
        <v>1</v>
      </c>
      <c r="AZ492" s="54"/>
      <c r="BA492" s="54"/>
      <c r="BB492" s="54">
        <f>LOOKUP(AY492,標準報酬等級表!$A$8:$A$57,標準報酬等級表!$D$8:$D$57)</f>
        <v>58</v>
      </c>
      <c r="BC492" s="54"/>
      <c r="BD492" s="54"/>
      <c r="BE492" s="54">
        <f t="shared" si="22"/>
        <v>1</v>
      </c>
      <c r="BF492" s="54"/>
      <c r="BG492" s="54"/>
      <c r="BH492" s="54">
        <f>LOOKUP(BE492,標準報酬等級表!$B$11:$B$42,標準報酬等級表!$D$11:$D$42)</f>
        <v>88</v>
      </c>
      <c r="BI492" s="54"/>
      <c r="BJ492" s="54"/>
      <c r="BK492" s="54">
        <f t="shared" si="23"/>
        <v>1</v>
      </c>
      <c r="BL492" s="54"/>
      <c r="BM492" s="54"/>
      <c r="BN492" s="54"/>
      <c r="BO492" s="54">
        <f>LOOKUP(BK492,標準報酬等級表!$B$11:$B$42,標準報酬等級表!$D$11:$D$42)</f>
        <v>88</v>
      </c>
      <c r="BP492" s="54"/>
      <c r="BQ492" s="54"/>
      <c r="BR492" s="54"/>
      <c r="BS492" s="49"/>
      <c r="BT492" s="49"/>
      <c r="BU492" s="49"/>
      <c r="BV492" s="49"/>
      <c r="BW492" s="49"/>
      <c r="BX492" s="49"/>
      <c r="BY492" s="49"/>
      <c r="BZ492" s="49"/>
      <c r="CA492" s="49"/>
      <c r="CB492" s="49"/>
      <c r="CC492" s="55"/>
      <c r="CD492" s="55"/>
      <c r="CE492" s="55"/>
      <c r="CF492" s="55"/>
      <c r="CG492" s="55"/>
      <c r="CH492" s="55"/>
    </row>
    <row r="493" spans="2:86" ht="21.75" customHeight="1" x14ac:dyDescent="0.15">
      <c r="B493" s="55"/>
      <c r="C493" s="55"/>
      <c r="D493" s="55"/>
      <c r="E493" s="55"/>
      <c r="F493" s="55"/>
      <c r="G493" s="55"/>
      <c r="H493" s="55"/>
      <c r="I493" s="55"/>
      <c r="J493" s="55"/>
      <c r="K493" s="55"/>
      <c r="L493" s="55"/>
      <c r="M493" s="55"/>
      <c r="N493" s="55"/>
      <c r="O493" s="55"/>
      <c r="P493" s="55"/>
      <c r="Q493" s="55"/>
      <c r="R493" s="55"/>
      <c r="S493" s="55"/>
      <c r="T493" s="55"/>
      <c r="U493" s="49"/>
      <c r="V493" s="49"/>
      <c r="W493" s="49"/>
      <c r="X493" s="49"/>
      <c r="Y493" s="49"/>
      <c r="Z493" s="49"/>
      <c r="AA493" s="49"/>
      <c r="AB493" s="49"/>
      <c r="AC493" s="49"/>
      <c r="AD493" s="49"/>
      <c r="AE493" s="49"/>
      <c r="AF493" s="49"/>
      <c r="AG493" s="55"/>
      <c r="AH493" s="55"/>
      <c r="AI493" s="55"/>
      <c r="AJ493" s="55"/>
      <c r="AK493" s="55"/>
      <c r="AL493" s="55"/>
      <c r="AM493" s="55"/>
      <c r="AN493" s="55"/>
      <c r="AO493" s="55"/>
      <c r="AP493" s="55"/>
      <c r="AQ493" s="55"/>
      <c r="AR493" s="55"/>
      <c r="AS493" s="55"/>
      <c r="AT493" s="89">
        <f t="shared" si="21"/>
        <v>0</v>
      </c>
      <c r="AU493" s="89"/>
      <c r="AV493" s="89"/>
      <c r="AW493" s="89"/>
      <c r="AX493" s="89"/>
      <c r="AY493" s="54">
        <f>MATCH(AT493,標準報酬等級表!$F$8:$F$57,1)</f>
        <v>1</v>
      </c>
      <c r="AZ493" s="54"/>
      <c r="BA493" s="54"/>
      <c r="BB493" s="54">
        <f>LOOKUP(AY493,標準報酬等級表!$A$8:$A$57,標準報酬等級表!$D$8:$D$57)</f>
        <v>58</v>
      </c>
      <c r="BC493" s="54"/>
      <c r="BD493" s="54"/>
      <c r="BE493" s="54">
        <f t="shared" si="22"/>
        <v>1</v>
      </c>
      <c r="BF493" s="54"/>
      <c r="BG493" s="54"/>
      <c r="BH493" s="54">
        <f>LOOKUP(BE493,標準報酬等級表!$B$11:$B$42,標準報酬等級表!$D$11:$D$42)</f>
        <v>88</v>
      </c>
      <c r="BI493" s="54"/>
      <c r="BJ493" s="54"/>
      <c r="BK493" s="54">
        <f t="shared" si="23"/>
        <v>1</v>
      </c>
      <c r="BL493" s="54"/>
      <c r="BM493" s="54"/>
      <c r="BN493" s="54"/>
      <c r="BO493" s="54">
        <f>LOOKUP(BK493,標準報酬等級表!$B$11:$B$42,標準報酬等級表!$D$11:$D$42)</f>
        <v>88</v>
      </c>
      <c r="BP493" s="54"/>
      <c r="BQ493" s="54"/>
      <c r="BR493" s="54"/>
      <c r="BS493" s="49"/>
      <c r="BT493" s="49"/>
      <c r="BU493" s="49"/>
      <c r="BV493" s="49"/>
      <c r="BW493" s="49"/>
      <c r="BX493" s="49"/>
      <c r="BY493" s="49"/>
      <c r="BZ493" s="49"/>
      <c r="CA493" s="49"/>
      <c r="CB493" s="49"/>
      <c r="CC493" s="55"/>
      <c r="CD493" s="55"/>
      <c r="CE493" s="55"/>
      <c r="CF493" s="55"/>
      <c r="CG493" s="55"/>
      <c r="CH493" s="55"/>
    </row>
    <row r="494" spans="2:86" ht="21.75" customHeight="1" x14ac:dyDescent="0.15">
      <c r="B494" s="55"/>
      <c r="C494" s="55"/>
      <c r="D494" s="55"/>
      <c r="E494" s="55"/>
      <c r="F494" s="55"/>
      <c r="G494" s="55"/>
      <c r="H494" s="55"/>
      <c r="I494" s="55"/>
      <c r="J494" s="55"/>
      <c r="K494" s="55"/>
      <c r="L494" s="55"/>
      <c r="M494" s="55"/>
      <c r="N494" s="55"/>
      <c r="O494" s="55"/>
      <c r="P494" s="55"/>
      <c r="Q494" s="55"/>
      <c r="R494" s="55"/>
      <c r="S494" s="55"/>
      <c r="T494" s="55"/>
      <c r="U494" s="49"/>
      <c r="V494" s="49"/>
      <c r="W494" s="49"/>
      <c r="X494" s="49"/>
      <c r="Y494" s="49"/>
      <c r="Z494" s="49"/>
      <c r="AA494" s="49"/>
      <c r="AB494" s="49"/>
      <c r="AC494" s="49"/>
      <c r="AD494" s="49"/>
      <c r="AE494" s="49"/>
      <c r="AF494" s="49"/>
      <c r="AG494" s="55"/>
      <c r="AH494" s="55"/>
      <c r="AI494" s="55"/>
      <c r="AJ494" s="55"/>
      <c r="AK494" s="55"/>
      <c r="AL494" s="55"/>
      <c r="AM494" s="55"/>
      <c r="AN494" s="55"/>
      <c r="AO494" s="55"/>
      <c r="AP494" s="55"/>
      <c r="AQ494" s="55"/>
      <c r="AR494" s="55"/>
      <c r="AS494" s="55"/>
      <c r="AT494" s="89">
        <f t="shared" si="21"/>
        <v>0</v>
      </c>
      <c r="AU494" s="89"/>
      <c r="AV494" s="89"/>
      <c r="AW494" s="89"/>
      <c r="AX494" s="89"/>
      <c r="AY494" s="54">
        <f>MATCH(AT494,標準報酬等級表!$F$8:$F$57,1)</f>
        <v>1</v>
      </c>
      <c r="AZ494" s="54"/>
      <c r="BA494" s="54"/>
      <c r="BB494" s="54">
        <f>LOOKUP(AY494,標準報酬等級表!$A$8:$A$57,標準報酬等級表!$D$8:$D$57)</f>
        <v>58</v>
      </c>
      <c r="BC494" s="54"/>
      <c r="BD494" s="54"/>
      <c r="BE494" s="54">
        <f t="shared" si="22"/>
        <v>1</v>
      </c>
      <c r="BF494" s="54"/>
      <c r="BG494" s="54"/>
      <c r="BH494" s="54">
        <f>LOOKUP(BE494,標準報酬等級表!$B$11:$B$42,標準報酬等級表!$D$11:$D$42)</f>
        <v>88</v>
      </c>
      <c r="BI494" s="54"/>
      <c r="BJ494" s="54"/>
      <c r="BK494" s="54">
        <f t="shared" si="23"/>
        <v>1</v>
      </c>
      <c r="BL494" s="54"/>
      <c r="BM494" s="54"/>
      <c r="BN494" s="54"/>
      <c r="BO494" s="54">
        <f>LOOKUP(BK494,標準報酬等級表!$B$11:$B$42,標準報酬等級表!$D$11:$D$42)</f>
        <v>88</v>
      </c>
      <c r="BP494" s="54"/>
      <c r="BQ494" s="54"/>
      <c r="BR494" s="54"/>
      <c r="BS494" s="49"/>
      <c r="BT494" s="49"/>
      <c r="BU494" s="49"/>
      <c r="BV494" s="49"/>
      <c r="BW494" s="49"/>
      <c r="BX494" s="49"/>
      <c r="BY494" s="49"/>
      <c r="BZ494" s="49"/>
      <c r="CA494" s="49"/>
      <c r="CB494" s="49"/>
      <c r="CC494" s="55"/>
      <c r="CD494" s="55"/>
      <c r="CE494" s="55"/>
      <c r="CF494" s="55"/>
      <c r="CG494" s="55"/>
      <c r="CH494" s="55"/>
    </row>
    <row r="495" spans="2:86" ht="21.75" customHeight="1" x14ac:dyDescent="0.15">
      <c r="B495" s="55"/>
      <c r="C495" s="55"/>
      <c r="D495" s="55"/>
      <c r="E495" s="55"/>
      <c r="F495" s="55"/>
      <c r="G495" s="55"/>
      <c r="H495" s="55"/>
      <c r="I495" s="55"/>
      <c r="J495" s="55"/>
      <c r="K495" s="55"/>
      <c r="L495" s="55"/>
      <c r="M495" s="55"/>
      <c r="N495" s="55"/>
      <c r="O495" s="55"/>
      <c r="P495" s="55"/>
      <c r="Q495" s="55"/>
      <c r="R495" s="55"/>
      <c r="S495" s="55"/>
      <c r="T495" s="55"/>
      <c r="U495" s="49"/>
      <c r="V495" s="49"/>
      <c r="W495" s="49"/>
      <c r="X495" s="49"/>
      <c r="Y495" s="49"/>
      <c r="Z495" s="49"/>
      <c r="AA495" s="49"/>
      <c r="AB495" s="49"/>
      <c r="AC495" s="49"/>
      <c r="AD495" s="49"/>
      <c r="AE495" s="49"/>
      <c r="AF495" s="49"/>
      <c r="AG495" s="55"/>
      <c r="AH495" s="55"/>
      <c r="AI495" s="55"/>
      <c r="AJ495" s="55"/>
      <c r="AK495" s="55"/>
      <c r="AL495" s="55"/>
      <c r="AM495" s="55"/>
      <c r="AN495" s="55"/>
      <c r="AO495" s="55"/>
      <c r="AP495" s="55"/>
      <c r="AQ495" s="55"/>
      <c r="AR495" s="55"/>
      <c r="AS495" s="55"/>
      <c r="AT495" s="89">
        <f t="shared" si="21"/>
        <v>0</v>
      </c>
      <c r="AU495" s="89"/>
      <c r="AV495" s="89"/>
      <c r="AW495" s="89"/>
      <c r="AX495" s="89"/>
      <c r="AY495" s="54">
        <f>MATCH(AT495,標準報酬等級表!$F$8:$F$57,1)</f>
        <v>1</v>
      </c>
      <c r="AZ495" s="54"/>
      <c r="BA495" s="54"/>
      <c r="BB495" s="54">
        <f>LOOKUP(AY495,標準報酬等級表!$A$8:$A$57,標準報酬等級表!$D$8:$D$57)</f>
        <v>58</v>
      </c>
      <c r="BC495" s="54"/>
      <c r="BD495" s="54"/>
      <c r="BE495" s="54">
        <f t="shared" si="22"/>
        <v>1</v>
      </c>
      <c r="BF495" s="54"/>
      <c r="BG495" s="54"/>
      <c r="BH495" s="54">
        <f>LOOKUP(BE495,標準報酬等級表!$B$11:$B$42,標準報酬等級表!$D$11:$D$42)</f>
        <v>88</v>
      </c>
      <c r="BI495" s="54"/>
      <c r="BJ495" s="54"/>
      <c r="BK495" s="54">
        <f t="shared" si="23"/>
        <v>1</v>
      </c>
      <c r="BL495" s="54"/>
      <c r="BM495" s="54"/>
      <c r="BN495" s="54"/>
      <c r="BO495" s="54">
        <f>LOOKUP(BK495,標準報酬等級表!$B$11:$B$42,標準報酬等級表!$D$11:$D$42)</f>
        <v>88</v>
      </c>
      <c r="BP495" s="54"/>
      <c r="BQ495" s="54"/>
      <c r="BR495" s="54"/>
      <c r="BS495" s="49"/>
      <c r="BT495" s="49"/>
      <c r="BU495" s="49"/>
      <c r="BV495" s="49"/>
      <c r="BW495" s="49"/>
      <c r="BX495" s="49"/>
      <c r="BY495" s="49"/>
      <c r="BZ495" s="49"/>
      <c r="CA495" s="49"/>
      <c r="CB495" s="49"/>
      <c r="CC495" s="55"/>
      <c r="CD495" s="55"/>
      <c r="CE495" s="55"/>
      <c r="CF495" s="55"/>
      <c r="CG495" s="55"/>
      <c r="CH495" s="55"/>
    </row>
    <row r="496" spans="2:86" ht="21.75" customHeight="1" x14ac:dyDescent="0.15">
      <c r="B496" s="55"/>
      <c r="C496" s="55"/>
      <c r="D496" s="55"/>
      <c r="E496" s="55"/>
      <c r="F496" s="55"/>
      <c r="G496" s="55"/>
      <c r="H496" s="55"/>
      <c r="I496" s="55"/>
      <c r="J496" s="55"/>
      <c r="K496" s="55"/>
      <c r="L496" s="55"/>
      <c r="M496" s="55"/>
      <c r="N496" s="55"/>
      <c r="O496" s="55"/>
      <c r="P496" s="55"/>
      <c r="Q496" s="55"/>
      <c r="R496" s="55"/>
      <c r="S496" s="55"/>
      <c r="T496" s="55"/>
      <c r="U496" s="49"/>
      <c r="V496" s="49"/>
      <c r="W496" s="49"/>
      <c r="X496" s="49"/>
      <c r="Y496" s="49"/>
      <c r="Z496" s="49"/>
      <c r="AA496" s="49"/>
      <c r="AB496" s="49"/>
      <c r="AC496" s="49"/>
      <c r="AD496" s="49"/>
      <c r="AE496" s="49"/>
      <c r="AF496" s="49"/>
      <c r="AG496" s="55"/>
      <c r="AH496" s="55"/>
      <c r="AI496" s="55"/>
      <c r="AJ496" s="55"/>
      <c r="AK496" s="55"/>
      <c r="AL496" s="55"/>
      <c r="AM496" s="55"/>
      <c r="AN496" s="55"/>
      <c r="AO496" s="55"/>
      <c r="AP496" s="55"/>
      <c r="AQ496" s="55"/>
      <c r="AR496" s="55"/>
      <c r="AS496" s="55"/>
      <c r="AT496" s="89">
        <f t="shared" si="21"/>
        <v>0</v>
      </c>
      <c r="AU496" s="89"/>
      <c r="AV496" s="89"/>
      <c r="AW496" s="89"/>
      <c r="AX496" s="89"/>
      <c r="AY496" s="54">
        <f>MATCH(AT496,標準報酬等級表!$F$8:$F$57,1)</f>
        <v>1</v>
      </c>
      <c r="AZ496" s="54"/>
      <c r="BA496" s="54"/>
      <c r="BB496" s="54">
        <f>LOOKUP(AY496,標準報酬等級表!$A$8:$A$57,標準報酬等級表!$D$8:$D$57)</f>
        <v>58</v>
      </c>
      <c r="BC496" s="54"/>
      <c r="BD496" s="54"/>
      <c r="BE496" s="54">
        <f t="shared" si="22"/>
        <v>1</v>
      </c>
      <c r="BF496" s="54"/>
      <c r="BG496" s="54"/>
      <c r="BH496" s="54">
        <f>LOOKUP(BE496,標準報酬等級表!$B$11:$B$42,標準報酬等級表!$D$11:$D$42)</f>
        <v>88</v>
      </c>
      <c r="BI496" s="54"/>
      <c r="BJ496" s="54"/>
      <c r="BK496" s="54">
        <f t="shared" si="23"/>
        <v>1</v>
      </c>
      <c r="BL496" s="54"/>
      <c r="BM496" s="54"/>
      <c r="BN496" s="54"/>
      <c r="BO496" s="54">
        <f>LOOKUP(BK496,標準報酬等級表!$B$11:$B$42,標準報酬等級表!$D$11:$D$42)</f>
        <v>88</v>
      </c>
      <c r="BP496" s="54"/>
      <c r="BQ496" s="54"/>
      <c r="BR496" s="54"/>
      <c r="BS496" s="49"/>
      <c r="BT496" s="49"/>
      <c r="BU496" s="49"/>
      <c r="BV496" s="49"/>
      <c r="BW496" s="49"/>
      <c r="BX496" s="49"/>
      <c r="BY496" s="49"/>
      <c r="BZ496" s="49"/>
      <c r="CA496" s="49"/>
      <c r="CB496" s="49"/>
      <c r="CC496" s="55"/>
      <c r="CD496" s="55"/>
      <c r="CE496" s="55"/>
      <c r="CF496" s="55"/>
      <c r="CG496" s="55"/>
      <c r="CH496" s="55"/>
    </row>
    <row r="497" spans="2:86" ht="21.75" customHeight="1" x14ac:dyDescent="0.15">
      <c r="B497" s="55"/>
      <c r="C497" s="55"/>
      <c r="D497" s="55"/>
      <c r="E497" s="55"/>
      <c r="F497" s="55"/>
      <c r="G497" s="55"/>
      <c r="H497" s="55"/>
      <c r="I497" s="55"/>
      <c r="J497" s="55"/>
      <c r="K497" s="55"/>
      <c r="L497" s="55"/>
      <c r="M497" s="55"/>
      <c r="N497" s="55"/>
      <c r="O497" s="55"/>
      <c r="P497" s="55"/>
      <c r="Q497" s="55"/>
      <c r="R497" s="55"/>
      <c r="S497" s="55"/>
      <c r="T497" s="55"/>
      <c r="U497" s="49"/>
      <c r="V497" s="49"/>
      <c r="W497" s="49"/>
      <c r="X497" s="49"/>
      <c r="Y497" s="49"/>
      <c r="Z497" s="49"/>
      <c r="AA497" s="49"/>
      <c r="AB497" s="49"/>
      <c r="AC497" s="49"/>
      <c r="AD497" s="49"/>
      <c r="AE497" s="49"/>
      <c r="AF497" s="49"/>
      <c r="AG497" s="55"/>
      <c r="AH497" s="55"/>
      <c r="AI497" s="55"/>
      <c r="AJ497" s="55"/>
      <c r="AK497" s="55"/>
      <c r="AL497" s="55"/>
      <c r="AM497" s="55"/>
      <c r="AN497" s="55"/>
      <c r="AO497" s="55"/>
      <c r="AP497" s="55"/>
      <c r="AQ497" s="55"/>
      <c r="AR497" s="55"/>
      <c r="AS497" s="55"/>
      <c r="AT497" s="89">
        <f t="shared" si="21"/>
        <v>0</v>
      </c>
      <c r="AU497" s="89"/>
      <c r="AV497" s="89"/>
      <c r="AW497" s="89"/>
      <c r="AX497" s="89"/>
      <c r="AY497" s="54">
        <f>MATCH(AT497,標準報酬等級表!$F$8:$F$57,1)</f>
        <v>1</v>
      </c>
      <c r="AZ497" s="54"/>
      <c r="BA497" s="54"/>
      <c r="BB497" s="54">
        <f>LOOKUP(AY497,標準報酬等級表!$A$8:$A$57,標準報酬等級表!$D$8:$D$57)</f>
        <v>58</v>
      </c>
      <c r="BC497" s="54"/>
      <c r="BD497" s="54"/>
      <c r="BE497" s="54">
        <f t="shared" si="22"/>
        <v>1</v>
      </c>
      <c r="BF497" s="54"/>
      <c r="BG497" s="54"/>
      <c r="BH497" s="54">
        <f>LOOKUP(BE497,標準報酬等級表!$B$11:$B$42,標準報酬等級表!$D$11:$D$42)</f>
        <v>88</v>
      </c>
      <c r="BI497" s="54"/>
      <c r="BJ497" s="54"/>
      <c r="BK497" s="54">
        <f t="shared" si="23"/>
        <v>1</v>
      </c>
      <c r="BL497" s="54"/>
      <c r="BM497" s="54"/>
      <c r="BN497" s="54"/>
      <c r="BO497" s="54">
        <f>LOOKUP(BK497,標準報酬等級表!$B$11:$B$42,標準報酬等級表!$D$11:$D$42)</f>
        <v>88</v>
      </c>
      <c r="BP497" s="54"/>
      <c r="BQ497" s="54"/>
      <c r="BR497" s="54"/>
      <c r="BS497" s="49"/>
      <c r="BT497" s="49"/>
      <c r="BU497" s="49"/>
      <c r="BV497" s="49"/>
      <c r="BW497" s="49"/>
      <c r="BX497" s="49"/>
      <c r="BY497" s="49"/>
      <c r="BZ497" s="49"/>
      <c r="CA497" s="49"/>
      <c r="CB497" s="49"/>
      <c r="CC497" s="55"/>
      <c r="CD497" s="55"/>
      <c r="CE497" s="55"/>
      <c r="CF497" s="55"/>
      <c r="CG497" s="55"/>
      <c r="CH497" s="55"/>
    </row>
    <row r="498" spans="2:86" ht="21.75" customHeight="1" x14ac:dyDescent="0.15">
      <c r="B498" s="55"/>
      <c r="C498" s="55"/>
      <c r="D498" s="55"/>
      <c r="E498" s="55"/>
      <c r="F498" s="55"/>
      <c r="G498" s="55"/>
      <c r="H498" s="55"/>
      <c r="I498" s="55"/>
      <c r="J498" s="55"/>
      <c r="K498" s="55"/>
      <c r="L498" s="55"/>
      <c r="M498" s="55"/>
      <c r="N498" s="55"/>
      <c r="O498" s="55"/>
      <c r="P498" s="55"/>
      <c r="Q498" s="55"/>
      <c r="R498" s="55"/>
      <c r="S498" s="55"/>
      <c r="T498" s="55"/>
      <c r="U498" s="49"/>
      <c r="V498" s="49"/>
      <c r="W498" s="49"/>
      <c r="X498" s="49"/>
      <c r="Y498" s="49"/>
      <c r="Z498" s="49"/>
      <c r="AA498" s="49"/>
      <c r="AB498" s="49"/>
      <c r="AC498" s="49"/>
      <c r="AD498" s="49"/>
      <c r="AE498" s="49"/>
      <c r="AF498" s="49"/>
      <c r="AG498" s="55"/>
      <c r="AH498" s="55"/>
      <c r="AI498" s="55"/>
      <c r="AJ498" s="55"/>
      <c r="AK498" s="55"/>
      <c r="AL498" s="55"/>
      <c r="AM498" s="55"/>
      <c r="AN498" s="55"/>
      <c r="AO498" s="55"/>
      <c r="AP498" s="55"/>
      <c r="AQ498" s="55"/>
      <c r="AR498" s="55"/>
      <c r="AS498" s="55"/>
      <c r="AT498" s="89">
        <f t="shared" si="21"/>
        <v>0</v>
      </c>
      <c r="AU498" s="89"/>
      <c r="AV498" s="89"/>
      <c r="AW498" s="89"/>
      <c r="AX498" s="89"/>
      <c r="AY498" s="54">
        <f>MATCH(AT498,標準報酬等級表!$F$8:$F$57,1)</f>
        <v>1</v>
      </c>
      <c r="AZ498" s="54"/>
      <c r="BA498" s="54"/>
      <c r="BB498" s="54">
        <f>LOOKUP(AY498,標準報酬等級表!$A$8:$A$57,標準報酬等級表!$D$8:$D$57)</f>
        <v>58</v>
      </c>
      <c r="BC498" s="54"/>
      <c r="BD498" s="54"/>
      <c r="BE498" s="54">
        <f t="shared" si="22"/>
        <v>1</v>
      </c>
      <c r="BF498" s="54"/>
      <c r="BG498" s="54"/>
      <c r="BH498" s="54">
        <f>LOOKUP(BE498,標準報酬等級表!$B$11:$B$42,標準報酬等級表!$D$11:$D$42)</f>
        <v>88</v>
      </c>
      <c r="BI498" s="54"/>
      <c r="BJ498" s="54"/>
      <c r="BK498" s="54">
        <f t="shared" si="23"/>
        <v>1</v>
      </c>
      <c r="BL498" s="54"/>
      <c r="BM498" s="54"/>
      <c r="BN498" s="54"/>
      <c r="BO498" s="54">
        <f>LOOKUP(BK498,標準報酬等級表!$B$11:$B$42,標準報酬等級表!$D$11:$D$42)</f>
        <v>88</v>
      </c>
      <c r="BP498" s="54"/>
      <c r="BQ498" s="54"/>
      <c r="BR498" s="54"/>
      <c r="BS498" s="49"/>
      <c r="BT498" s="49"/>
      <c r="BU498" s="49"/>
      <c r="BV498" s="49"/>
      <c r="BW498" s="49"/>
      <c r="BX498" s="49"/>
      <c r="BY498" s="49"/>
      <c r="BZ498" s="49"/>
      <c r="CA498" s="49"/>
      <c r="CB498" s="49"/>
      <c r="CC498" s="55"/>
      <c r="CD498" s="55"/>
      <c r="CE498" s="55"/>
      <c r="CF498" s="55"/>
      <c r="CG498" s="55"/>
      <c r="CH498" s="55"/>
    </row>
    <row r="499" spans="2:86" ht="21.75" customHeight="1" x14ac:dyDescent="0.15">
      <c r="B499" s="55"/>
      <c r="C499" s="55"/>
      <c r="D499" s="55"/>
      <c r="E499" s="55"/>
      <c r="F499" s="55"/>
      <c r="G499" s="55"/>
      <c r="H499" s="55"/>
      <c r="I499" s="55"/>
      <c r="J499" s="55"/>
      <c r="K499" s="55"/>
      <c r="L499" s="55"/>
      <c r="M499" s="55"/>
      <c r="N499" s="55"/>
      <c r="O499" s="55"/>
      <c r="P499" s="55"/>
      <c r="Q499" s="55"/>
      <c r="R499" s="55"/>
      <c r="S499" s="55"/>
      <c r="T499" s="55"/>
      <c r="U499" s="49"/>
      <c r="V499" s="49"/>
      <c r="W499" s="49"/>
      <c r="X499" s="49"/>
      <c r="Y499" s="49"/>
      <c r="Z499" s="49"/>
      <c r="AA499" s="49"/>
      <c r="AB499" s="49"/>
      <c r="AC499" s="49"/>
      <c r="AD499" s="49"/>
      <c r="AE499" s="49"/>
      <c r="AF499" s="49"/>
      <c r="AG499" s="55"/>
      <c r="AH499" s="55"/>
      <c r="AI499" s="55"/>
      <c r="AJ499" s="55"/>
      <c r="AK499" s="55"/>
      <c r="AL499" s="55"/>
      <c r="AM499" s="55"/>
      <c r="AN499" s="55"/>
      <c r="AO499" s="55"/>
      <c r="AP499" s="55"/>
      <c r="AQ499" s="55"/>
      <c r="AR499" s="55"/>
      <c r="AS499" s="55"/>
      <c r="AT499" s="89">
        <f t="shared" si="21"/>
        <v>0</v>
      </c>
      <c r="AU499" s="89"/>
      <c r="AV499" s="89"/>
      <c r="AW499" s="89"/>
      <c r="AX499" s="89"/>
      <c r="AY499" s="54">
        <f>MATCH(AT499,標準報酬等級表!$F$8:$F$57,1)</f>
        <v>1</v>
      </c>
      <c r="AZ499" s="54"/>
      <c r="BA499" s="54"/>
      <c r="BB499" s="54">
        <f>LOOKUP(AY499,標準報酬等級表!$A$8:$A$57,標準報酬等級表!$D$8:$D$57)</f>
        <v>58</v>
      </c>
      <c r="BC499" s="54"/>
      <c r="BD499" s="54"/>
      <c r="BE499" s="54">
        <f t="shared" si="22"/>
        <v>1</v>
      </c>
      <c r="BF499" s="54"/>
      <c r="BG499" s="54"/>
      <c r="BH499" s="54">
        <f>LOOKUP(BE499,標準報酬等級表!$B$11:$B$42,標準報酬等級表!$D$11:$D$42)</f>
        <v>88</v>
      </c>
      <c r="BI499" s="54"/>
      <c r="BJ499" s="54"/>
      <c r="BK499" s="54">
        <f t="shared" si="23"/>
        <v>1</v>
      </c>
      <c r="BL499" s="54"/>
      <c r="BM499" s="54"/>
      <c r="BN499" s="54"/>
      <c r="BO499" s="54">
        <f>LOOKUP(BK499,標準報酬等級表!$B$11:$B$42,標準報酬等級表!$D$11:$D$42)</f>
        <v>88</v>
      </c>
      <c r="BP499" s="54"/>
      <c r="BQ499" s="54"/>
      <c r="BR499" s="54"/>
      <c r="BS499" s="49"/>
      <c r="BT499" s="49"/>
      <c r="BU499" s="49"/>
      <c r="BV499" s="49"/>
      <c r="BW499" s="49"/>
      <c r="BX499" s="49"/>
      <c r="BY499" s="49"/>
      <c r="BZ499" s="49"/>
      <c r="CA499" s="49"/>
      <c r="CB499" s="49"/>
      <c r="CC499" s="55"/>
      <c r="CD499" s="55"/>
      <c r="CE499" s="55"/>
      <c r="CF499" s="55"/>
      <c r="CG499" s="55"/>
      <c r="CH499" s="55"/>
    </row>
    <row r="500" spans="2:86" ht="21.75" customHeight="1" x14ac:dyDescent="0.15">
      <c r="B500" s="55"/>
      <c r="C500" s="55"/>
      <c r="D500" s="55"/>
      <c r="E500" s="55"/>
      <c r="F500" s="55"/>
      <c r="G500" s="55"/>
      <c r="H500" s="55"/>
      <c r="I500" s="55"/>
      <c r="J500" s="55"/>
      <c r="K500" s="55"/>
      <c r="L500" s="55"/>
      <c r="M500" s="55"/>
      <c r="N500" s="55"/>
      <c r="O500" s="55"/>
      <c r="P500" s="55"/>
      <c r="Q500" s="55"/>
      <c r="R500" s="55"/>
      <c r="S500" s="55"/>
      <c r="T500" s="55"/>
      <c r="U500" s="49"/>
      <c r="V500" s="49"/>
      <c r="W500" s="49"/>
      <c r="X500" s="49"/>
      <c r="Y500" s="49"/>
      <c r="Z500" s="49"/>
      <c r="AA500" s="49"/>
      <c r="AB500" s="49"/>
      <c r="AC500" s="49"/>
      <c r="AD500" s="49"/>
      <c r="AE500" s="49"/>
      <c r="AF500" s="49"/>
      <c r="AG500" s="55"/>
      <c r="AH500" s="55"/>
      <c r="AI500" s="55"/>
      <c r="AJ500" s="55"/>
      <c r="AK500" s="55"/>
      <c r="AL500" s="55"/>
      <c r="AM500" s="55"/>
      <c r="AN500" s="55"/>
      <c r="AO500" s="55"/>
      <c r="AP500" s="55"/>
      <c r="AQ500" s="55"/>
      <c r="AR500" s="55"/>
      <c r="AS500" s="55"/>
      <c r="AT500" s="89">
        <f t="shared" si="21"/>
        <v>0</v>
      </c>
      <c r="AU500" s="89"/>
      <c r="AV500" s="89"/>
      <c r="AW500" s="89"/>
      <c r="AX500" s="89"/>
      <c r="AY500" s="54">
        <f>MATCH(AT500,標準報酬等級表!$F$8:$F$57,1)</f>
        <v>1</v>
      </c>
      <c r="AZ500" s="54"/>
      <c r="BA500" s="54"/>
      <c r="BB500" s="54">
        <f>LOOKUP(AY500,標準報酬等級表!$A$8:$A$57,標準報酬等級表!$D$8:$D$57)</f>
        <v>58</v>
      </c>
      <c r="BC500" s="54"/>
      <c r="BD500" s="54"/>
      <c r="BE500" s="54">
        <f t="shared" si="22"/>
        <v>1</v>
      </c>
      <c r="BF500" s="54"/>
      <c r="BG500" s="54"/>
      <c r="BH500" s="54">
        <f>LOOKUP(BE500,標準報酬等級表!$B$11:$B$42,標準報酬等級表!$D$11:$D$42)</f>
        <v>88</v>
      </c>
      <c r="BI500" s="54"/>
      <c r="BJ500" s="54"/>
      <c r="BK500" s="54">
        <f t="shared" si="23"/>
        <v>1</v>
      </c>
      <c r="BL500" s="54"/>
      <c r="BM500" s="54"/>
      <c r="BN500" s="54"/>
      <c r="BO500" s="54">
        <f>LOOKUP(BK500,標準報酬等級表!$B$11:$B$42,標準報酬等級表!$D$11:$D$42)</f>
        <v>88</v>
      </c>
      <c r="BP500" s="54"/>
      <c r="BQ500" s="54"/>
      <c r="BR500" s="54"/>
      <c r="BS500" s="49"/>
      <c r="BT500" s="49"/>
      <c r="BU500" s="49"/>
      <c r="BV500" s="49"/>
      <c r="BW500" s="49"/>
      <c r="BX500" s="49"/>
      <c r="BY500" s="49"/>
      <c r="BZ500" s="49"/>
      <c r="CA500" s="49"/>
      <c r="CB500" s="49"/>
      <c r="CC500" s="55"/>
      <c r="CD500" s="55"/>
      <c r="CE500" s="55"/>
      <c r="CF500" s="55"/>
      <c r="CG500" s="55"/>
      <c r="CH500" s="55"/>
    </row>
    <row r="501" spans="2:86" ht="21.75" customHeight="1" x14ac:dyDescent="0.15">
      <c r="B501" s="55"/>
      <c r="C501" s="55"/>
      <c r="D501" s="55"/>
      <c r="E501" s="55"/>
      <c r="F501" s="55"/>
      <c r="G501" s="55"/>
      <c r="H501" s="55"/>
      <c r="I501" s="55"/>
      <c r="J501" s="55"/>
      <c r="K501" s="55"/>
      <c r="L501" s="55"/>
      <c r="M501" s="55"/>
      <c r="N501" s="55"/>
      <c r="O501" s="55"/>
      <c r="P501" s="55"/>
      <c r="Q501" s="55"/>
      <c r="R501" s="55"/>
      <c r="S501" s="55"/>
      <c r="T501" s="55"/>
      <c r="U501" s="49"/>
      <c r="V501" s="49"/>
      <c r="W501" s="49"/>
      <c r="X501" s="49"/>
      <c r="Y501" s="49"/>
      <c r="Z501" s="49"/>
      <c r="AA501" s="49"/>
      <c r="AB501" s="49"/>
      <c r="AC501" s="49"/>
      <c r="AD501" s="49"/>
      <c r="AE501" s="49"/>
      <c r="AF501" s="49"/>
      <c r="AG501" s="55"/>
      <c r="AH501" s="55"/>
      <c r="AI501" s="55"/>
      <c r="AJ501" s="55"/>
      <c r="AK501" s="55"/>
      <c r="AL501" s="55"/>
      <c r="AM501" s="55"/>
      <c r="AN501" s="55"/>
      <c r="AO501" s="55"/>
      <c r="AP501" s="55"/>
      <c r="AQ501" s="55"/>
      <c r="AR501" s="55"/>
      <c r="AS501" s="55"/>
      <c r="AT501" s="89">
        <f t="shared" si="21"/>
        <v>0</v>
      </c>
      <c r="AU501" s="89"/>
      <c r="AV501" s="89"/>
      <c r="AW501" s="89"/>
      <c r="AX501" s="89"/>
      <c r="AY501" s="54">
        <f>MATCH(AT501,標準報酬等級表!$F$8:$F$57,1)</f>
        <v>1</v>
      </c>
      <c r="AZ501" s="54"/>
      <c r="BA501" s="54"/>
      <c r="BB501" s="54">
        <f>LOOKUP(AY501,標準報酬等級表!$A$8:$A$57,標準報酬等級表!$D$8:$D$57)</f>
        <v>58</v>
      </c>
      <c r="BC501" s="54"/>
      <c r="BD501" s="54"/>
      <c r="BE501" s="54">
        <f t="shared" si="22"/>
        <v>1</v>
      </c>
      <c r="BF501" s="54"/>
      <c r="BG501" s="54"/>
      <c r="BH501" s="54">
        <f>LOOKUP(BE501,標準報酬等級表!$B$11:$B$42,標準報酬等級表!$D$11:$D$42)</f>
        <v>88</v>
      </c>
      <c r="BI501" s="54"/>
      <c r="BJ501" s="54"/>
      <c r="BK501" s="54">
        <f t="shared" si="23"/>
        <v>1</v>
      </c>
      <c r="BL501" s="54"/>
      <c r="BM501" s="54"/>
      <c r="BN501" s="54"/>
      <c r="BO501" s="54">
        <f>LOOKUP(BK501,標準報酬等級表!$B$11:$B$42,標準報酬等級表!$D$11:$D$42)</f>
        <v>88</v>
      </c>
      <c r="BP501" s="54"/>
      <c r="BQ501" s="54"/>
      <c r="BR501" s="54"/>
      <c r="BS501" s="49"/>
      <c r="BT501" s="49"/>
      <c r="BU501" s="49"/>
      <c r="BV501" s="49"/>
      <c r="BW501" s="49"/>
      <c r="BX501" s="49"/>
      <c r="BY501" s="49"/>
      <c r="BZ501" s="49"/>
      <c r="CA501" s="49"/>
      <c r="CB501" s="49"/>
      <c r="CC501" s="55"/>
      <c r="CD501" s="55"/>
      <c r="CE501" s="55"/>
      <c r="CF501" s="55"/>
      <c r="CG501" s="55"/>
      <c r="CH501" s="55"/>
    </row>
    <row r="502" spans="2:86" ht="21.75" customHeight="1" x14ac:dyDescent="0.15">
      <c r="B502" s="55"/>
      <c r="C502" s="55"/>
      <c r="D502" s="55"/>
      <c r="E502" s="55"/>
      <c r="F502" s="55"/>
      <c r="G502" s="55"/>
      <c r="H502" s="55"/>
      <c r="I502" s="55"/>
      <c r="J502" s="55"/>
      <c r="K502" s="55"/>
      <c r="L502" s="55"/>
      <c r="M502" s="55"/>
      <c r="N502" s="55"/>
      <c r="O502" s="55"/>
      <c r="P502" s="55"/>
      <c r="Q502" s="55"/>
      <c r="R502" s="55"/>
      <c r="S502" s="55"/>
      <c r="T502" s="55"/>
      <c r="U502" s="49"/>
      <c r="V502" s="49"/>
      <c r="W502" s="49"/>
      <c r="X502" s="49"/>
      <c r="Y502" s="49"/>
      <c r="Z502" s="49"/>
      <c r="AA502" s="49"/>
      <c r="AB502" s="49"/>
      <c r="AC502" s="49"/>
      <c r="AD502" s="49"/>
      <c r="AE502" s="49"/>
      <c r="AF502" s="49"/>
      <c r="AG502" s="55"/>
      <c r="AH502" s="55"/>
      <c r="AI502" s="55"/>
      <c r="AJ502" s="55"/>
      <c r="AK502" s="55"/>
      <c r="AL502" s="55"/>
      <c r="AM502" s="55"/>
      <c r="AN502" s="55"/>
      <c r="AO502" s="55"/>
      <c r="AP502" s="55"/>
      <c r="AQ502" s="55"/>
      <c r="AR502" s="55"/>
      <c r="AS502" s="55"/>
      <c r="AT502" s="89">
        <f t="shared" si="21"/>
        <v>0</v>
      </c>
      <c r="AU502" s="89"/>
      <c r="AV502" s="89"/>
      <c r="AW502" s="89"/>
      <c r="AX502" s="89"/>
      <c r="AY502" s="54">
        <f>MATCH(AT502,標準報酬等級表!$F$8:$F$57,1)</f>
        <v>1</v>
      </c>
      <c r="AZ502" s="54"/>
      <c r="BA502" s="54"/>
      <c r="BB502" s="54">
        <f>LOOKUP(AY502,標準報酬等級表!$A$8:$A$57,標準報酬等級表!$D$8:$D$57)</f>
        <v>58</v>
      </c>
      <c r="BC502" s="54"/>
      <c r="BD502" s="54"/>
      <c r="BE502" s="54">
        <f t="shared" si="22"/>
        <v>1</v>
      </c>
      <c r="BF502" s="54"/>
      <c r="BG502" s="54"/>
      <c r="BH502" s="54">
        <f>LOOKUP(BE502,標準報酬等級表!$B$11:$B$42,標準報酬等級表!$D$11:$D$42)</f>
        <v>88</v>
      </c>
      <c r="BI502" s="54"/>
      <c r="BJ502" s="54"/>
      <c r="BK502" s="54">
        <f t="shared" si="23"/>
        <v>1</v>
      </c>
      <c r="BL502" s="54"/>
      <c r="BM502" s="54"/>
      <c r="BN502" s="54"/>
      <c r="BO502" s="54">
        <f>LOOKUP(BK502,標準報酬等級表!$B$11:$B$42,標準報酬等級表!$D$11:$D$42)</f>
        <v>88</v>
      </c>
      <c r="BP502" s="54"/>
      <c r="BQ502" s="54"/>
      <c r="BR502" s="54"/>
      <c r="BS502" s="49"/>
      <c r="BT502" s="49"/>
      <c r="BU502" s="49"/>
      <c r="BV502" s="49"/>
      <c r="BW502" s="49"/>
      <c r="BX502" s="49"/>
      <c r="BY502" s="49"/>
      <c r="BZ502" s="49"/>
      <c r="CA502" s="49"/>
      <c r="CB502" s="49"/>
      <c r="CC502" s="55"/>
      <c r="CD502" s="55"/>
      <c r="CE502" s="55"/>
      <c r="CF502" s="55"/>
      <c r="CG502" s="55"/>
      <c r="CH502" s="55"/>
    </row>
    <row r="503" spans="2:86" ht="21.75" customHeight="1" x14ac:dyDescent="0.15">
      <c r="B503" s="55"/>
      <c r="C503" s="55"/>
      <c r="D503" s="55"/>
      <c r="E503" s="55"/>
      <c r="F503" s="55"/>
      <c r="G503" s="55"/>
      <c r="H503" s="55"/>
      <c r="I503" s="55"/>
      <c r="J503" s="55"/>
      <c r="K503" s="55"/>
      <c r="L503" s="55"/>
      <c r="M503" s="55"/>
      <c r="N503" s="55"/>
      <c r="O503" s="55"/>
      <c r="P503" s="55"/>
      <c r="Q503" s="55"/>
      <c r="R503" s="55"/>
      <c r="S503" s="55"/>
      <c r="T503" s="55"/>
      <c r="U503" s="49"/>
      <c r="V503" s="49"/>
      <c r="W503" s="49"/>
      <c r="X503" s="49"/>
      <c r="Y503" s="49"/>
      <c r="Z503" s="49"/>
      <c r="AA503" s="49"/>
      <c r="AB503" s="49"/>
      <c r="AC503" s="49"/>
      <c r="AD503" s="49"/>
      <c r="AE503" s="49"/>
      <c r="AF503" s="49"/>
      <c r="AG503" s="55"/>
      <c r="AH503" s="55"/>
      <c r="AI503" s="55"/>
      <c r="AJ503" s="55"/>
      <c r="AK503" s="55"/>
      <c r="AL503" s="55"/>
      <c r="AM503" s="55"/>
      <c r="AN503" s="55"/>
      <c r="AO503" s="55"/>
      <c r="AP503" s="55"/>
      <c r="AQ503" s="55"/>
      <c r="AR503" s="55"/>
      <c r="AS503" s="55"/>
      <c r="AT503" s="89">
        <f t="shared" si="21"/>
        <v>0</v>
      </c>
      <c r="AU503" s="89"/>
      <c r="AV503" s="89"/>
      <c r="AW503" s="89"/>
      <c r="AX503" s="89"/>
      <c r="AY503" s="54">
        <f>MATCH(AT503,標準報酬等級表!$F$8:$F$57,1)</f>
        <v>1</v>
      </c>
      <c r="AZ503" s="54"/>
      <c r="BA503" s="54"/>
      <c r="BB503" s="54">
        <f>LOOKUP(AY503,標準報酬等級表!$A$8:$A$57,標準報酬等級表!$D$8:$D$57)</f>
        <v>58</v>
      </c>
      <c r="BC503" s="54"/>
      <c r="BD503" s="54"/>
      <c r="BE503" s="54">
        <f t="shared" si="22"/>
        <v>1</v>
      </c>
      <c r="BF503" s="54"/>
      <c r="BG503" s="54"/>
      <c r="BH503" s="54">
        <f>LOOKUP(BE503,標準報酬等級表!$B$11:$B$42,標準報酬等級表!$D$11:$D$42)</f>
        <v>88</v>
      </c>
      <c r="BI503" s="54"/>
      <c r="BJ503" s="54"/>
      <c r="BK503" s="54">
        <f t="shared" si="23"/>
        <v>1</v>
      </c>
      <c r="BL503" s="54"/>
      <c r="BM503" s="54"/>
      <c r="BN503" s="54"/>
      <c r="BO503" s="54">
        <f>LOOKUP(BK503,標準報酬等級表!$B$11:$B$42,標準報酬等級表!$D$11:$D$42)</f>
        <v>88</v>
      </c>
      <c r="BP503" s="54"/>
      <c r="BQ503" s="54"/>
      <c r="BR503" s="54"/>
      <c r="BS503" s="49"/>
      <c r="BT503" s="49"/>
      <c r="BU503" s="49"/>
      <c r="BV503" s="49"/>
      <c r="BW503" s="49"/>
      <c r="BX503" s="49"/>
      <c r="BY503" s="49"/>
      <c r="BZ503" s="49"/>
      <c r="CA503" s="49"/>
      <c r="CB503" s="49"/>
      <c r="CC503" s="55"/>
      <c r="CD503" s="55"/>
      <c r="CE503" s="55"/>
      <c r="CF503" s="55"/>
      <c r="CG503" s="55"/>
      <c r="CH503" s="55"/>
    </row>
    <row r="504" spans="2:86" ht="21.75" customHeight="1" x14ac:dyDescent="0.15">
      <c r="B504" s="55"/>
      <c r="C504" s="55"/>
      <c r="D504" s="55"/>
      <c r="E504" s="55"/>
      <c r="F504" s="55"/>
      <c r="G504" s="55"/>
      <c r="H504" s="55"/>
      <c r="I504" s="55"/>
      <c r="J504" s="55"/>
      <c r="K504" s="55"/>
      <c r="L504" s="55"/>
      <c r="M504" s="55"/>
      <c r="N504" s="55"/>
      <c r="O504" s="55"/>
      <c r="P504" s="55"/>
      <c r="Q504" s="55"/>
      <c r="R504" s="55"/>
      <c r="S504" s="55"/>
      <c r="T504" s="55"/>
      <c r="U504" s="49"/>
      <c r="V504" s="49"/>
      <c r="W504" s="49"/>
      <c r="X504" s="49"/>
      <c r="Y504" s="49"/>
      <c r="Z504" s="49"/>
      <c r="AA504" s="49"/>
      <c r="AB504" s="49"/>
      <c r="AC504" s="49"/>
      <c r="AD504" s="49"/>
      <c r="AE504" s="49"/>
      <c r="AF504" s="49"/>
      <c r="AG504" s="55"/>
      <c r="AH504" s="55"/>
      <c r="AI504" s="55"/>
      <c r="AJ504" s="55"/>
      <c r="AK504" s="55"/>
      <c r="AL504" s="55"/>
      <c r="AM504" s="55"/>
      <c r="AN504" s="55"/>
      <c r="AO504" s="55"/>
      <c r="AP504" s="55"/>
      <c r="AQ504" s="55"/>
      <c r="AR504" s="55"/>
      <c r="AS504" s="55"/>
      <c r="AT504" s="89">
        <f t="shared" si="21"/>
        <v>0</v>
      </c>
      <c r="AU504" s="89"/>
      <c r="AV504" s="89"/>
      <c r="AW504" s="89"/>
      <c r="AX504" s="89"/>
      <c r="AY504" s="54">
        <f>MATCH(AT504,標準報酬等級表!$F$8:$F$57,1)</f>
        <v>1</v>
      </c>
      <c r="AZ504" s="54"/>
      <c r="BA504" s="54"/>
      <c r="BB504" s="54">
        <f>LOOKUP(AY504,標準報酬等級表!$A$8:$A$57,標準報酬等級表!$D$8:$D$57)</f>
        <v>58</v>
      </c>
      <c r="BC504" s="54"/>
      <c r="BD504" s="54"/>
      <c r="BE504" s="54">
        <f t="shared" si="22"/>
        <v>1</v>
      </c>
      <c r="BF504" s="54"/>
      <c r="BG504" s="54"/>
      <c r="BH504" s="54">
        <f>LOOKUP(BE504,標準報酬等級表!$B$11:$B$42,標準報酬等級表!$D$11:$D$42)</f>
        <v>88</v>
      </c>
      <c r="BI504" s="54"/>
      <c r="BJ504" s="54"/>
      <c r="BK504" s="54">
        <f t="shared" si="23"/>
        <v>1</v>
      </c>
      <c r="BL504" s="54"/>
      <c r="BM504" s="54"/>
      <c r="BN504" s="54"/>
      <c r="BO504" s="54">
        <f>LOOKUP(BK504,標準報酬等級表!$B$11:$B$42,標準報酬等級表!$D$11:$D$42)</f>
        <v>88</v>
      </c>
      <c r="BP504" s="54"/>
      <c r="BQ504" s="54"/>
      <c r="BR504" s="54"/>
      <c r="BS504" s="49"/>
      <c r="BT504" s="49"/>
      <c r="BU504" s="49"/>
      <c r="BV504" s="49"/>
      <c r="BW504" s="49"/>
      <c r="BX504" s="49"/>
      <c r="BY504" s="49"/>
      <c r="BZ504" s="49"/>
      <c r="CA504" s="49"/>
      <c r="CB504" s="49"/>
      <c r="CC504" s="55"/>
      <c r="CD504" s="55"/>
      <c r="CE504" s="55"/>
      <c r="CF504" s="55"/>
      <c r="CG504" s="55"/>
      <c r="CH504" s="55"/>
    </row>
    <row r="505" spans="2:86" ht="21.75" customHeight="1" x14ac:dyDescent="0.15">
      <c r="B505" s="55"/>
      <c r="C505" s="55"/>
      <c r="D505" s="55"/>
      <c r="E505" s="55"/>
      <c r="F505" s="55"/>
      <c r="G505" s="55"/>
      <c r="H505" s="55"/>
      <c r="I505" s="55"/>
      <c r="J505" s="55"/>
      <c r="K505" s="55"/>
      <c r="L505" s="55"/>
      <c r="M505" s="55"/>
      <c r="N505" s="55"/>
      <c r="O505" s="55"/>
      <c r="P505" s="55"/>
      <c r="Q505" s="55"/>
      <c r="R505" s="55"/>
      <c r="S505" s="55"/>
      <c r="T505" s="55"/>
      <c r="U505" s="49"/>
      <c r="V505" s="49"/>
      <c r="W505" s="49"/>
      <c r="X505" s="49"/>
      <c r="Y505" s="49"/>
      <c r="Z505" s="49"/>
      <c r="AA505" s="49"/>
      <c r="AB505" s="49"/>
      <c r="AC505" s="49"/>
      <c r="AD505" s="49"/>
      <c r="AE505" s="49"/>
      <c r="AF505" s="49"/>
      <c r="AG505" s="55"/>
      <c r="AH505" s="55"/>
      <c r="AI505" s="55"/>
      <c r="AJ505" s="55"/>
      <c r="AK505" s="55"/>
      <c r="AL505" s="55"/>
      <c r="AM505" s="55"/>
      <c r="AN505" s="55"/>
      <c r="AO505" s="55"/>
      <c r="AP505" s="55"/>
      <c r="AQ505" s="55"/>
      <c r="AR505" s="55"/>
      <c r="AS505" s="55"/>
      <c r="AT505" s="89">
        <f t="shared" si="21"/>
        <v>0</v>
      </c>
      <c r="AU505" s="89"/>
      <c r="AV505" s="89"/>
      <c r="AW505" s="89"/>
      <c r="AX505" s="89"/>
      <c r="AY505" s="54">
        <f>MATCH(AT505,標準報酬等級表!$F$8:$F$57,1)</f>
        <v>1</v>
      </c>
      <c r="AZ505" s="54"/>
      <c r="BA505" s="54"/>
      <c r="BB505" s="54">
        <f>LOOKUP(AY505,標準報酬等級表!$A$8:$A$57,標準報酬等級表!$D$8:$D$57)</f>
        <v>58</v>
      </c>
      <c r="BC505" s="54"/>
      <c r="BD505" s="54"/>
      <c r="BE505" s="54">
        <f t="shared" si="22"/>
        <v>1</v>
      </c>
      <c r="BF505" s="54"/>
      <c r="BG505" s="54"/>
      <c r="BH505" s="54">
        <f>LOOKUP(BE505,標準報酬等級表!$B$11:$B$42,標準報酬等級表!$D$11:$D$42)</f>
        <v>88</v>
      </c>
      <c r="BI505" s="54"/>
      <c r="BJ505" s="54"/>
      <c r="BK505" s="54">
        <f t="shared" si="23"/>
        <v>1</v>
      </c>
      <c r="BL505" s="54"/>
      <c r="BM505" s="54"/>
      <c r="BN505" s="54"/>
      <c r="BO505" s="54">
        <f>LOOKUP(BK505,標準報酬等級表!$B$11:$B$42,標準報酬等級表!$D$11:$D$42)</f>
        <v>88</v>
      </c>
      <c r="BP505" s="54"/>
      <c r="BQ505" s="54"/>
      <c r="BR505" s="54"/>
      <c r="BS505" s="49"/>
      <c r="BT505" s="49"/>
      <c r="BU505" s="49"/>
      <c r="BV505" s="49"/>
      <c r="BW505" s="49"/>
      <c r="BX505" s="49"/>
      <c r="BY505" s="49"/>
      <c r="BZ505" s="49"/>
      <c r="CA505" s="49"/>
      <c r="CB505" s="49"/>
      <c r="CC505" s="55"/>
      <c r="CD505" s="55"/>
      <c r="CE505" s="55"/>
      <c r="CF505" s="55"/>
      <c r="CG505" s="55"/>
      <c r="CH505" s="55"/>
    </row>
    <row r="506" spans="2:86" ht="21.75" customHeight="1" x14ac:dyDescent="0.15">
      <c r="B506" s="55"/>
      <c r="C506" s="55"/>
      <c r="D506" s="55"/>
      <c r="E506" s="55"/>
      <c r="F506" s="55"/>
      <c r="G506" s="55"/>
      <c r="H506" s="55"/>
      <c r="I506" s="55"/>
      <c r="J506" s="55"/>
      <c r="K506" s="55"/>
      <c r="L506" s="55"/>
      <c r="M506" s="55"/>
      <c r="N506" s="55"/>
      <c r="O506" s="55"/>
      <c r="P506" s="55"/>
      <c r="Q506" s="55"/>
      <c r="R506" s="55"/>
      <c r="S506" s="55"/>
      <c r="T506" s="55"/>
      <c r="U506" s="49"/>
      <c r="V506" s="49"/>
      <c r="W506" s="49"/>
      <c r="X506" s="49"/>
      <c r="Y506" s="49"/>
      <c r="Z506" s="49"/>
      <c r="AA506" s="49"/>
      <c r="AB506" s="49"/>
      <c r="AC506" s="49"/>
      <c r="AD506" s="49"/>
      <c r="AE506" s="49"/>
      <c r="AF506" s="49"/>
      <c r="AG506" s="55"/>
      <c r="AH506" s="55"/>
      <c r="AI506" s="55"/>
      <c r="AJ506" s="55"/>
      <c r="AK506" s="55"/>
      <c r="AL506" s="55"/>
      <c r="AM506" s="55"/>
      <c r="AN506" s="55"/>
      <c r="AO506" s="55"/>
      <c r="AP506" s="55"/>
      <c r="AQ506" s="55"/>
      <c r="AR506" s="55"/>
      <c r="AS506" s="55"/>
      <c r="AT506" s="89">
        <f t="shared" si="21"/>
        <v>0</v>
      </c>
      <c r="AU506" s="89"/>
      <c r="AV506" s="89"/>
      <c r="AW506" s="89"/>
      <c r="AX506" s="89"/>
      <c r="AY506" s="54">
        <f>MATCH(AT506,標準報酬等級表!$F$8:$F$57,1)</f>
        <v>1</v>
      </c>
      <c r="AZ506" s="54"/>
      <c r="BA506" s="54"/>
      <c r="BB506" s="54">
        <f>LOOKUP(AY506,標準報酬等級表!$A$8:$A$57,標準報酬等級表!$D$8:$D$57)</f>
        <v>58</v>
      </c>
      <c r="BC506" s="54"/>
      <c r="BD506" s="54"/>
      <c r="BE506" s="54">
        <f t="shared" si="22"/>
        <v>1</v>
      </c>
      <c r="BF506" s="54"/>
      <c r="BG506" s="54"/>
      <c r="BH506" s="54">
        <f>LOOKUP(BE506,標準報酬等級表!$B$11:$B$42,標準報酬等級表!$D$11:$D$42)</f>
        <v>88</v>
      </c>
      <c r="BI506" s="54"/>
      <c r="BJ506" s="54"/>
      <c r="BK506" s="54">
        <f t="shared" si="23"/>
        <v>1</v>
      </c>
      <c r="BL506" s="54"/>
      <c r="BM506" s="54"/>
      <c r="BN506" s="54"/>
      <c r="BO506" s="54">
        <f>LOOKUP(BK506,標準報酬等級表!$B$11:$B$42,標準報酬等級表!$D$11:$D$42)</f>
        <v>88</v>
      </c>
      <c r="BP506" s="54"/>
      <c r="BQ506" s="54"/>
      <c r="BR506" s="54"/>
      <c r="BS506" s="49"/>
      <c r="BT506" s="49"/>
      <c r="BU506" s="49"/>
      <c r="BV506" s="49"/>
      <c r="BW506" s="49"/>
      <c r="BX506" s="49"/>
      <c r="BY506" s="49"/>
      <c r="BZ506" s="49"/>
      <c r="CA506" s="49"/>
      <c r="CB506" s="49"/>
      <c r="CC506" s="55"/>
      <c r="CD506" s="55"/>
      <c r="CE506" s="55"/>
      <c r="CF506" s="55"/>
      <c r="CG506" s="55"/>
      <c r="CH506" s="55"/>
    </row>
    <row r="507" spans="2:86" ht="21.75" customHeight="1" x14ac:dyDescent="0.15">
      <c r="B507" s="55"/>
      <c r="C507" s="55"/>
      <c r="D507" s="55"/>
      <c r="E507" s="55"/>
      <c r="F507" s="55"/>
      <c r="G507" s="55"/>
      <c r="H507" s="55"/>
      <c r="I507" s="55"/>
      <c r="J507" s="55"/>
      <c r="K507" s="55"/>
      <c r="L507" s="55"/>
      <c r="M507" s="55"/>
      <c r="N507" s="55"/>
      <c r="O507" s="55"/>
      <c r="P507" s="55"/>
      <c r="Q507" s="55"/>
      <c r="R507" s="55"/>
      <c r="S507" s="55"/>
      <c r="T507" s="55"/>
      <c r="U507" s="49"/>
      <c r="V507" s="49"/>
      <c r="W507" s="49"/>
      <c r="X507" s="49"/>
      <c r="Y507" s="49"/>
      <c r="Z507" s="49"/>
      <c r="AA507" s="49"/>
      <c r="AB507" s="49"/>
      <c r="AC507" s="49"/>
      <c r="AD507" s="49"/>
      <c r="AE507" s="49"/>
      <c r="AF507" s="49"/>
      <c r="AG507" s="55"/>
      <c r="AH507" s="55"/>
      <c r="AI507" s="55"/>
      <c r="AJ507" s="55"/>
      <c r="AK507" s="55"/>
      <c r="AL507" s="55"/>
      <c r="AM507" s="55"/>
      <c r="AN507" s="55"/>
      <c r="AO507" s="55"/>
      <c r="AP507" s="55"/>
      <c r="AQ507" s="55"/>
      <c r="AR507" s="55"/>
      <c r="AS507" s="55"/>
      <c r="AT507" s="89">
        <f t="shared" si="21"/>
        <v>0</v>
      </c>
      <c r="AU507" s="89"/>
      <c r="AV507" s="89"/>
      <c r="AW507" s="89"/>
      <c r="AX507" s="89"/>
      <c r="AY507" s="54">
        <f>MATCH(AT507,標準報酬等級表!$F$8:$F$57,1)</f>
        <v>1</v>
      </c>
      <c r="AZ507" s="54"/>
      <c r="BA507" s="54"/>
      <c r="BB507" s="54">
        <f>LOOKUP(AY507,標準報酬等級表!$A$8:$A$57,標準報酬等級表!$D$8:$D$57)</f>
        <v>58</v>
      </c>
      <c r="BC507" s="54"/>
      <c r="BD507" s="54"/>
      <c r="BE507" s="54">
        <f t="shared" si="22"/>
        <v>1</v>
      </c>
      <c r="BF507" s="54"/>
      <c r="BG507" s="54"/>
      <c r="BH507" s="54">
        <f>LOOKUP(BE507,標準報酬等級表!$B$11:$B$42,標準報酬等級表!$D$11:$D$42)</f>
        <v>88</v>
      </c>
      <c r="BI507" s="54"/>
      <c r="BJ507" s="54"/>
      <c r="BK507" s="54">
        <f t="shared" si="23"/>
        <v>1</v>
      </c>
      <c r="BL507" s="54"/>
      <c r="BM507" s="54"/>
      <c r="BN507" s="54"/>
      <c r="BO507" s="54">
        <f>LOOKUP(BK507,標準報酬等級表!$B$11:$B$42,標準報酬等級表!$D$11:$D$42)</f>
        <v>88</v>
      </c>
      <c r="BP507" s="54"/>
      <c r="BQ507" s="54"/>
      <c r="BR507" s="54"/>
      <c r="BS507" s="49"/>
      <c r="BT507" s="49"/>
      <c r="BU507" s="49"/>
      <c r="BV507" s="49"/>
      <c r="BW507" s="49"/>
      <c r="BX507" s="49"/>
      <c r="BY507" s="49"/>
      <c r="BZ507" s="49"/>
      <c r="CA507" s="49"/>
      <c r="CB507" s="49"/>
      <c r="CC507" s="55"/>
      <c r="CD507" s="55"/>
      <c r="CE507" s="55"/>
      <c r="CF507" s="55"/>
      <c r="CG507" s="55"/>
      <c r="CH507" s="55"/>
    </row>
    <row r="508" spans="2:86" ht="21.75" customHeight="1" x14ac:dyDescent="0.15">
      <c r="B508" s="55"/>
      <c r="C508" s="55"/>
      <c r="D508" s="55"/>
      <c r="E508" s="55"/>
      <c r="F508" s="55"/>
      <c r="G508" s="55"/>
      <c r="H508" s="55"/>
      <c r="I508" s="55"/>
      <c r="J508" s="55"/>
      <c r="K508" s="55"/>
      <c r="L508" s="55"/>
      <c r="M508" s="55"/>
      <c r="N508" s="55"/>
      <c r="O508" s="55"/>
      <c r="P508" s="55"/>
      <c r="Q508" s="55"/>
      <c r="R508" s="55"/>
      <c r="S508" s="55"/>
      <c r="T508" s="55"/>
      <c r="U508" s="49"/>
      <c r="V508" s="49"/>
      <c r="W508" s="49"/>
      <c r="X508" s="49"/>
      <c r="Y508" s="49"/>
      <c r="Z508" s="49"/>
      <c r="AA508" s="49"/>
      <c r="AB508" s="49"/>
      <c r="AC508" s="49"/>
      <c r="AD508" s="49"/>
      <c r="AE508" s="49"/>
      <c r="AF508" s="49"/>
      <c r="AG508" s="55"/>
      <c r="AH508" s="55"/>
      <c r="AI508" s="55"/>
      <c r="AJ508" s="55"/>
      <c r="AK508" s="55"/>
      <c r="AL508" s="55"/>
      <c r="AM508" s="55"/>
      <c r="AN508" s="55"/>
      <c r="AO508" s="55"/>
      <c r="AP508" s="55"/>
      <c r="AQ508" s="55"/>
      <c r="AR508" s="55"/>
      <c r="AS508" s="55"/>
      <c r="AT508" s="89">
        <f t="shared" si="21"/>
        <v>0</v>
      </c>
      <c r="AU508" s="89"/>
      <c r="AV508" s="89"/>
      <c r="AW508" s="89"/>
      <c r="AX508" s="89"/>
      <c r="AY508" s="54">
        <f>MATCH(AT508,標準報酬等級表!$F$8:$F$57,1)</f>
        <v>1</v>
      </c>
      <c r="AZ508" s="54"/>
      <c r="BA508" s="54"/>
      <c r="BB508" s="54">
        <f>LOOKUP(AY508,標準報酬等級表!$A$8:$A$57,標準報酬等級表!$D$8:$D$57)</f>
        <v>58</v>
      </c>
      <c r="BC508" s="54"/>
      <c r="BD508" s="54"/>
      <c r="BE508" s="54">
        <f t="shared" si="22"/>
        <v>1</v>
      </c>
      <c r="BF508" s="54"/>
      <c r="BG508" s="54"/>
      <c r="BH508" s="54">
        <f>LOOKUP(BE508,標準報酬等級表!$B$11:$B$42,標準報酬等級表!$D$11:$D$42)</f>
        <v>88</v>
      </c>
      <c r="BI508" s="54"/>
      <c r="BJ508" s="54"/>
      <c r="BK508" s="54">
        <f t="shared" si="23"/>
        <v>1</v>
      </c>
      <c r="BL508" s="54"/>
      <c r="BM508" s="54"/>
      <c r="BN508" s="54"/>
      <c r="BO508" s="54">
        <f>LOOKUP(BK508,標準報酬等級表!$B$11:$B$42,標準報酬等級表!$D$11:$D$42)</f>
        <v>88</v>
      </c>
      <c r="BP508" s="54"/>
      <c r="BQ508" s="54"/>
      <c r="BR508" s="54"/>
      <c r="BS508" s="49"/>
      <c r="BT508" s="49"/>
      <c r="BU508" s="49"/>
      <c r="BV508" s="49"/>
      <c r="BW508" s="49"/>
      <c r="BX508" s="49"/>
      <c r="BY508" s="49"/>
      <c r="BZ508" s="49"/>
      <c r="CA508" s="49"/>
      <c r="CB508" s="49"/>
      <c r="CC508" s="55"/>
      <c r="CD508" s="55"/>
      <c r="CE508" s="55"/>
      <c r="CF508" s="55"/>
      <c r="CG508" s="55"/>
      <c r="CH508" s="55"/>
    </row>
    <row r="509" spans="2:86" ht="21.75" customHeight="1" x14ac:dyDescent="0.15">
      <c r="B509" s="55"/>
      <c r="C509" s="55"/>
      <c r="D509" s="55"/>
      <c r="E509" s="55"/>
      <c r="F509" s="55"/>
      <c r="G509" s="55"/>
      <c r="H509" s="55"/>
      <c r="I509" s="55"/>
      <c r="J509" s="55"/>
      <c r="K509" s="55"/>
      <c r="L509" s="55"/>
      <c r="M509" s="55"/>
      <c r="N509" s="55"/>
      <c r="O509" s="55"/>
      <c r="P509" s="55"/>
      <c r="Q509" s="55"/>
      <c r="R509" s="55"/>
      <c r="S509" s="55"/>
      <c r="T509" s="55"/>
      <c r="U509" s="49"/>
      <c r="V509" s="49"/>
      <c r="W509" s="49"/>
      <c r="X509" s="49"/>
      <c r="Y509" s="49"/>
      <c r="Z509" s="49"/>
      <c r="AA509" s="49"/>
      <c r="AB509" s="49"/>
      <c r="AC509" s="49"/>
      <c r="AD509" s="49"/>
      <c r="AE509" s="49"/>
      <c r="AF509" s="49"/>
      <c r="AG509" s="55"/>
      <c r="AH509" s="55"/>
      <c r="AI509" s="55"/>
      <c r="AJ509" s="55"/>
      <c r="AK509" s="55"/>
      <c r="AL509" s="55"/>
      <c r="AM509" s="55"/>
      <c r="AN509" s="55"/>
      <c r="AO509" s="55"/>
      <c r="AP509" s="55"/>
      <c r="AQ509" s="55"/>
      <c r="AR509" s="55"/>
      <c r="AS509" s="55"/>
      <c r="AT509" s="89">
        <f t="shared" si="21"/>
        <v>0</v>
      </c>
      <c r="AU509" s="89"/>
      <c r="AV509" s="89"/>
      <c r="AW509" s="89"/>
      <c r="AX509" s="89"/>
      <c r="AY509" s="54">
        <f>MATCH(AT509,標準報酬等級表!$F$8:$F$57,1)</f>
        <v>1</v>
      </c>
      <c r="AZ509" s="54"/>
      <c r="BA509" s="54"/>
      <c r="BB509" s="54">
        <f>LOOKUP(AY509,標準報酬等級表!$A$8:$A$57,標準報酬等級表!$D$8:$D$57)</f>
        <v>58</v>
      </c>
      <c r="BC509" s="54"/>
      <c r="BD509" s="54"/>
      <c r="BE509" s="54">
        <f t="shared" si="22"/>
        <v>1</v>
      </c>
      <c r="BF509" s="54"/>
      <c r="BG509" s="54"/>
      <c r="BH509" s="54">
        <f>LOOKUP(BE509,標準報酬等級表!$B$11:$B$42,標準報酬等級表!$D$11:$D$42)</f>
        <v>88</v>
      </c>
      <c r="BI509" s="54"/>
      <c r="BJ509" s="54"/>
      <c r="BK509" s="54">
        <f t="shared" si="23"/>
        <v>1</v>
      </c>
      <c r="BL509" s="54"/>
      <c r="BM509" s="54"/>
      <c r="BN509" s="54"/>
      <c r="BO509" s="54">
        <f>LOOKUP(BK509,標準報酬等級表!$B$11:$B$42,標準報酬等級表!$D$11:$D$42)</f>
        <v>88</v>
      </c>
      <c r="BP509" s="54"/>
      <c r="BQ509" s="54"/>
      <c r="BR509" s="54"/>
      <c r="BS509" s="49"/>
      <c r="BT509" s="49"/>
      <c r="BU509" s="49"/>
      <c r="BV509" s="49"/>
      <c r="BW509" s="49"/>
      <c r="BX509" s="49"/>
      <c r="BY509" s="49"/>
      <c r="BZ509" s="49"/>
      <c r="CA509" s="49"/>
      <c r="CB509" s="49"/>
      <c r="CC509" s="55"/>
      <c r="CD509" s="55"/>
      <c r="CE509" s="55"/>
      <c r="CF509" s="55"/>
      <c r="CG509" s="55"/>
      <c r="CH509" s="55"/>
    </row>
    <row r="510" spans="2:86" ht="21.75" customHeight="1" x14ac:dyDescent="0.15">
      <c r="B510" s="55"/>
      <c r="C510" s="55"/>
      <c r="D510" s="55"/>
      <c r="E510" s="55"/>
      <c r="F510" s="55"/>
      <c r="G510" s="55"/>
      <c r="H510" s="55"/>
      <c r="I510" s="55"/>
      <c r="J510" s="55"/>
      <c r="K510" s="55"/>
      <c r="L510" s="55"/>
      <c r="M510" s="55"/>
      <c r="N510" s="55"/>
      <c r="O510" s="55"/>
      <c r="P510" s="55"/>
      <c r="Q510" s="55"/>
      <c r="R510" s="55"/>
      <c r="S510" s="55"/>
      <c r="T510" s="55"/>
      <c r="U510" s="49"/>
      <c r="V510" s="49"/>
      <c r="W510" s="49"/>
      <c r="X510" s="49"/>
      <c r="Y510" s="49"/>
      <c r="Z510" s="49"/>
      <c r="AA510" s="49"/>
      <c r="AB510" s="49"/>
      <c r="AC510" s="49"/>
      <c r="AD510" s="49"/>
      <c r="AE510" s="49"/>
      <c r="AF510" s="49"/>
      <c r="AG510" s="55"/>
      <c r="AH510" s="55"/>
      <c r="AI510" s="55"/>
      <c r="AJ510" s="55"/>
      <c r="AK510" s="55"/>
      <c r="AL510" s="55"/>
      <c r="AM510" s="55"/>
      <c r="AN510" s="55"/>
      <c r="AO510" s="55"/>
      <c r="AP510" s="55"/>
      <c r="AQ510" s="55"/>
      <c r="AR510" s="55"/>
      <c r="AS510" s="55"/>
      <c r="AT510" s="89">
        <f t="shared" si="21"/>
        <v>0</v>
      </c>
      <c r="AU510" s="89"/>
      <c r="AV510" s="89"/>
      <c r="AW510" s="89"/>
      <c r="AX510" s="89"/>
      <c r="AY510" s="54">
        <f>MATCH(AT510,標準報酬等級表!$F$8:$F$57,1)</f>
        <v>1</v>
      </c>
      <c r="AZ510" s="54"/>
      <c r="BA510" s="54"/>
      <c r="BB510" s="54">
        <f>LOOKUP(AY510,標準報酬等級表!$A$8:$A$57,標準報酬等級表!$D$8:$D$57)</f>
        <v>58</v>
      </c>
      <c r="BC510" s="54"/>
      <c r="BD510" s="54"/>
      <c r="BE510" s="54">
        <f t="shared" si="22"/>
        <v>1</v>
      </c>
      <c r="BF510" s="54"/>
      <c r="BG510" s="54"/>
      <c r="BH510" s="54">
        <f>LOOKUP(BE510,標準報酬等級表!$B$11:$B$42,標準報酬等級表!$D$11:$D$42)</f>
        <v>88</v>
      </c>
      <c r="BI510" s="54"/>
      <c r="BJ510" s="54"/>
      <c r="BK510" s="54">
        <f t="shared" si="23"/>
        <v>1</v>
      </c>
      <c r="BL510" s="54"/>
      <c r="BM510" s="54"/>
      <c r="BN510" s="54"/>
      <c r="BO510" s="54">
        <f>LOOKUP(BK510,標準報酬等級表!$B$11:$B$42,標準報酬等級表!$D$11:$D$42)</f>
        <v>88</v>
      </c>
      <c r="BP510" s="54"/>
      <c r="BQ510" s="54"/>
      <c r="BR510" s="54"/>
      <c r="BS510" s="49"/>
      <c r="BT510" s="49"/>
      <c r="BU510" s="49"/>
      <c r="BV510" s="49"/>
      <c r="BW510" s="49"/>
      <c r="BX510" s="49"/>
      <c r="BY510" s="49"/>
      <c r="BZ510" s="49"/>
      <c r="CA510" s="49"/>
      <c r="CB510" s="49"/>
      <c r="CC510" s="55"/>
      <c r="CD510" s="55"/>
      <c r="CE510" s="55"/>
      <c r="CF510" s="55"/>
      <c r="CG510" s="55"/>
      <c r="CH510" s="55"/>
    </row>
    <row r="511" spans="2:86" ht="21.75" customHeight="1" x14ac:dyDescent="0.15">
      <c r="B511" s="55"/>
      <c r="C511" s="55"/>
      <c r="D511" s="55"/>
      <c r="E511" s="55"/>
      <c r="F511" s="55"/>
      <c r="G511" s="55"/>
      <c r="H511" s="55"/>
      <c r="I511" s="55"/>
      <c r="J511" s="55"/>
      <c r="K511" s="55"/>
      <c r="L511" s="55"/>
      <c r="M511" s="55"/>
      <c r="N511" s="55"/>
      <c r="O511" s="55"/>
      <c r="P511" s="55"/>
      <c r="Q511" s="55"/>
      <c r="R511" s="55"/>
      <c r="S511" s="55"/>
      <c r="T511" s="55"/>
      <c r="U511" s="49"/>
      <c r="V511" s="49"/>
      <c r="W511" s="49"/>
      <c r="X511" s="49"/>
      <c r="Y511" s="49"/>
      <c r="Z511" s="49"/>
      <c r="AA511" s="49"/>
      <c r="AB511" s="49"/>
      <c r="AC511" s="49"/>
      <c r="AD511" s="49"/>
      <c r="AE511" s="49"/>
      <c r="AF511" s="49"/>
      <c r="AG511" s="55"/>
      <c r="AH511" s="55"/>
      <c r="AI511" s="55"/>
      <c r="AJ511" s="55"/>
      <c r="AK511" s="55"/>
      <c r="AL511" s="55"/>
      <c r="AM511" s="55"/>
      <c r="AN511" s="55"/>
      <c r="AO511" s="55"/>
      <c r="AP511" s="55"/>
      <c r="AQ511" s="55"/>
      <c r="AR511" s="55"/>
      <c r="AS511" s="55"/>
      <c r="AT511" s="89">
        <f t="shared" si="21"/>
        <v>0</v>
      </c>
      <c r="AU511" s="89"/>
      <c r="AV511" s="89"/>
      <c r="AW511" s="89"/>
      <c r="AX511" s="89"/>
      <c r="AY511" s="54">
        <f>MATCH(AT511,標準報酬等級表!$F$8:$F$57,1)</f>
        <v>1</v>
      </c>
      <c r="AZ511" s="54"/>
      <c r="BA511" s="54"/>
      <c r="BB511" s="54">
        <f>LOOKUP(AY511,標準報酬等級表!$A$8:$A$57,標準報酬等級表!$D$8:$D$57)</f>
        <v>58</v>
      </c>
      <c r="BC511" s="54"/>
      <c r="BD511" s="54"/>
      <c r="BE511" s="54">
        <f t="shared" si="22"/>
        <v>1</v>
      </c>
      <c r="BF511" s="54"/>
      <c r="BG511" s="54"/>
      <c r="BH511" s="54">
        <f>LOOKUP(BE511,標準報酬等級表!$B$11:$B$42,標準報酬等級表!$D$11:$D$42)</f>
        <v>88</v>
      </c>
      <c r="BI511" s="54"/>
      <c r="BJ511" s="54"/>
      <c r="BK511" s="54">
        <f t="shared" si="23"/>
        <v>1</v>
      </c>
      <c r="BL511" s="54"/>
      <c r="BM511" s="54"/>
      <c r="BN511" s="54"/>
      <c r="BO511" s="54">
        <f>LOOKUP(BK511,標準報酬等級表!$B$11:$B$42,標準報酬等級表!$D$11:$D$42)</f>
        <v>88</v>
      </c>
      <c r="BP511" s="54"/>
      <c r="BQ511" s="54"/>
      <c r="BR511" s="54"/>
      <c r="BS511" s="49"/>
      <c r="BT511" s="49"/>
      <c r="BU511" s="49"/>
      <c r="BV511" s="49"/>
      <c r="BW511" s="49"/>
      <c r="BX511" s="49"/>
      <c r="BY511" s="49"/>
      <c r="BZ511" s="49"/>
      <c r="CA511" s="49"/>
      <c r="CB511" s="49"/>
      <c r="CC511" s="55"/>
      <c r="CD511" s="55"/>
      <c r="CE511" s="55"/>
      <c r="CF511" s="55"/>
      <c r="CG511" s="55"/>
      <c r="CH511" s="55"/>
    </row>
    <row r="512" spans="2:86" ht="21.75" customHeight="1" x14ac:dyDescent="0.15">
      <c r="B512" s="55"/>
      <c r="C512" s="55"/>
      <c r="D512" s="55"/>
      <c r="E512" s="55"/>
      <c r="F512" s="55"/>
      <c r="G512" s="55"/>
      <c r="H512" s="55"/>
      <c r="I512" s="55"/>
      <c r="J512" s="55"/>
      <c r="K512" s="55"/>
      <c r="L512" s="55"/>
      <c r="M512" s="55"/>
      <c r="N512" s="55"/>
      <c r="O512" s="55"/>
      <c r="P512" s="55"/>
      <c r="Q512" s="55"/>
      <c r="R512" s="55"/>
      <c r="S512" s="55"/>
      <c r="T512" s="55"/>
      <c r="U512" s="49"/>
      <c r="V512" s="49"/>
      <c r="W512" s="49"/>
      <c r="X512" s="49"/>
      <c r="Y512" s="49"/>
      <c r="Z512" s="49"/>
      <c r="AA512" s="49"/>
      <c r="AB512" s="49"/>
      <c r="AC512" s="49"/>
      <c r="AD512" s="49"/>
      <c r="AE512" s="49"/>
      <c r="AF512" s="49"/>
      <c r="AG512" s="55"/>
      <c r="AH512" s="55"/>
      <c r="AI512" s="55"/>
      <c r="AJ512" s="55"/>
      <c r="AK512" s="55"/>
      <c r="AL512" s="55"/>
      <c r="AM512" s="55"/>
      <c r="AN512" s="55"/>
      <c r="AO512" s="55"/>
      <c r="AP512" s="55"/>
      <c r="AQ512" s="55"/>
      <c r="AR512" s="55"/>
      <c r="AS512" s="55"/>
      <c r="AT512" s="89">
        <f t="shared" si="21"/>
        <v>0</v>
      </c>
      <c r="AU512" s="89"/>
      <c r="AV512" s="89"/>
      <c r="AW512" s="89"/>
      <c r="AX512" s="89"/>
      <c r="AY512" s="54">
        <f>MATCH(AT512,標準報酬等級表!$F$8:$F$57,1)</f>
        <v>1</v>
      </c>
      <c r="AZ512" s="54"/>
      <c r="BA512" s="54"/>
      <c r="BB512" s="54">
        <f>LOOKUP(AY512,標準報酬等級表!$A$8:$A$57,標準報酬等級表!$D$8:$D$57)</f>
        <v>58</v>
      </c>
      <c r="BC512" s="54"/>
      <c r="BD512" s="54"/>
      <c r="BE512" s="54">
        <f t="shared" si="22"/>
        <v>1</v>
      </c>
      <c r="BF512" s="54"/>
      <c r="BG512" s="54"/>
      <c r="BH512" s="54">
        <f>LOOKUP(BE512,標準報酬等級表!$B$11:$B$42,標準報酬等級表!$D$11:$D$42)</f>
        <v>88</v>
      </c>
      <c r="BI512" s="54"/>
      <c r="BJ512" s="54"/>
      <c r="BK512" s="54">
        <f t="shared" si="23"/>
        <v>1</v>
      </c>
      <c r="BL512" s="54"/>
      <c r="BM512" s="54"/>
      <c r="BN512" s="54"/>
      <c r="BO512" s="54">
        <f>LOOKUP(BK512,標準報酬等級表!$B$11:$B$42,標準報酬等級表!$D$11:$D$42)</f>
        <v>88</v>
      </c>
      <c r="BP512" s="54"/>
      <c r="BQ512" s="54"/>
      <c r="BR512" s="54"/>
      <c r="BS512" s="49"/>
      <c r="BT512" s="49"/>
      <c r="BU512" s="49"/>
      <c r="BV512" s="49"/>
      <c r="BW512" s="49"/>
      <c r="BX512" s="49"/>
      <c r="BY512" s="49"/>
      <c r="BZ512" s="49"/>
      <c r="CA512" s="49"/>
      <c r="CB512" s="49"/>
      <c r="CC512" s="55"/>
      <c r="CD512" s="55"/>
      <c r="CE512" s="55"/>
      <c r="CF512" s="55"/>
      <c r="CG512" s="55"/>
      <c r="CH512" s="55"/>
    </row>
    <row r="513" spans="2:86" ht="21.75" customHeight="1" x14ac:dyDescent="0.15">
      <c r="B513" s="55"/>
      <c r="C513" s="55"/>
      <c r="D513" s="55"/>
      <c r="E513" s="55"/>
      <c r="F513" s="55"/>
      <c r="G513" s="55"/>
      <c r="H513" s="55"/>
      <c r="I513" s="55"/>
      <c r="J513" s="55"/>
      <c r="K513" s="55"/>
      <c r="L513" s="55"/>
      <c r="M513" s="55"/>
      <c r="N513" s="55"/>
      <c r="O513" s="55"/>
      <c r="P513" s="55"/>
      <c r="Q513" s="55"/>
      <c r="R513" s="55"/>
      <c r="S513" s="55"/>
      <c r="T513" s="55"/>
      <c r="U513" s="49"/>
      <c r="V513" s="49"/>
      <c r="W513" s="49"/>
      <c r="X513" s="49"/>
      <c r="Y513" s="49"/>
      <c r="Z513" s="49"/>
      <c r="AA513" s="49"/>
      <c r="AB513" s="49"/>
      <c r="AC513" s="49"/>
      <c r="AD513" s="49"/>
      <c r="AE513" s="49"/>
      <c r="AF513" s="49"/>
      <c r="AG513" s="55"/>
      <c r="AH513" s="55"/>
      <c r="AI513" s="55"/>
      <c r="AJ513" s="55"/>
      <c r="AK513" s="55"/>
      <c r="AL513" s="55"/>
      <c r="AM513" s="55"/>
      <c r="AN513" s="55"/>
      <c r="AO513" s="55"/>
      <c r="AP513" s="55"/>
      <c r="AQ513" s="55"/>
      <c r="AR513" s="55"/>
      <c r="AS513" s="55"/>
      <c r="AT513" s="89">
        <f t="shared" si="21"/>
        <v>0</v>
      </c>
      <c r="AU513" s="89"/>
      <c r="AV513" s="89"/>
      <c r="AW513" s="89"/>
      <c r="AX513" s="89"/>
      <c r="AY513" s="54">
        <f>MATCH(AT513,標準報酬等級表!$F$8:$F$57,1)</f>
        <v>1</v>
      </c>
      <c r="AZ513" s="54"/>
      <c r="BA513" s="54"/>
      <c r="BB513" s="54">
        <f>LOOKUP(AY513,標準報酬等級表!$A$8:$A$57,標準報酬等級表!$D$8:$D$57)</f>
        <v>58</v>
      </c>
      <c r="BC513" s="54"/>
      <c r="BD513" s="54"/>
      <c r="BE513" s="54">
        <f t="shared" si="22"/>
        <v>1</v>
      </c>
      <c r="BF513" s="54"/>
      <c r="BG513" s="54"/>
      <c r="BH513" s="54">
        <f>LOOKUP(BE513,標準報酬等級表!$B$11:$B$42,標準報酬等級表!$D$11:$D$42)</f>
        <v>88</v>
      </c>
      <c r="BI513" s="54"/>
      <c r="BJ513" s="54"/>
      <c r="BK513" s="54">
        <f t="shared" si="23"/>
        <v>1</v>
      </c>
      <c r="BL513" s="54"/>
      <c r="BM513" s="54"/>
      <c r="BN513" s="54"/>
      <c r="BO513" s="54">
        <f>LOOKUP(BK513,標準報酬等級表!$B$11:$B$42,標準報酬等級表!$D$11:$D$42)</f>
        <v>88</v>
      </c>
      <c r="BP513" s="54"/>
      <c r="BQ513" s="54"/>
      <c r="BR513" s="54"/>
      <c r="BS513" s="49"/>
      <c r="BT513" s="49"/>
      <c r="BU513" s="49"/>
      <c r="BV513" s="49"/>
      <c r="BW513" s="49"/>
      <c r="BX513" s="49"/>
      <c r="BY513" s="49"/>
      <c r="BZ513" s="49"/>
      <c r="CA513" s="49"/>
      <c r="CB513" s="49"/>
      <c r="CC513" s="55"/>
      <c r="CD513" s="55"/>
      <c r="CE513" s="55"/>
      <c r="CF513" s="55"/>
      <c r="CG513" s="55"/>
      <c r="CH513" s="55"/>
    </row>
    <row r="514" spans="2:86" ht="21.75" customHeight="1" x14ac:dyDescent="0.15">
      <c r="B514" s="55"/>
      <c r="C514" s="55"/>
      <c r="D514" s="55"/>
      <c r="E514" s="55"/>
      <c r="F514" s="55"/>
      <c r="G514" s="55"/>
      <c r="H514" s="55"/>
      <c r="I514" s="55"/>
      <c r="J514" s="55"/>
      <c r="K514" s="55"/>
      <c r="L514" s="55"/>
      <c r="M514" s="55"/>
      <c r="N514" s="55"/>
      <c r="O514" s="55"/>
      <c r="P514" s="55"/>
      <c r="Q514" s="55"/>
      <c r="R514" s="55"/>
      <c r="S514" s="55"/>
      <c r="T514" s="55"/>
      <c r="U514" s="49"/>
      <c r="V514" s="49"/>
      <c r="W514" s="49"/>
      <c r="X514" s="49"/>
      <c r="Y514" s="49"/>
      <c r="Z514" s="49"/>
      <c r="AA514" s="49"/>
      <c r="AB514" s="49"/>
      <c r="AC514" s="49"/>
      <c r="AD514" s="49"/>
      <c r="AE514" s="49"/>
      <c r="AF514" s="49"/>
      <c r="AG514" s="55"/>
      <c r="AH514" s="55"/>
      <c r="AI514" s="55"/>
      <c r="AJ514" s="55"/>
      <c r="AK514" s="55"/>
      <c r="AL514" s="55"/>
      <c r="AM514" s="55"/>
      <c r="AN514" s="55"/>
      <c r="AO514" s="55"/>
      <c r="AP514" s="55"/>
      <c r="AQ514" s="55"/>
      <c r="AR514" s="55"/>
      <c r="AS514" s="55"/>
      <c r="AT514" s="89">
        <f t="shared" si="21"/>
        <v>0</v>
      </c>
      <c r="AU514" s="89"/>
      <c r="AV514" s="89"/>
      <c r="AW514" s="89"/>
      <c r="AX514" s="89"/>
      <c r="AY514" s="54">
        <f>MATCH(AT514,標準報酬等級表!$F$8:$F$57,1)</f>
        <v>1</v>
      </c>
      <c r="AZ514" s="54"/>
      <c r="BA514" s="54"/>
      <c r="BB514" s="54">
        <f>LOOKUP(AY514,標準報酬等級表!$A$8:$A$57,標準報酬等級表!$D$8:$D$57)</f>
        <v>58</v>
      </c>
      <c r="BC514" s="54"/>
      <c r="BD514" s="54"/>
      <c r="BE514" s="54">
        <f t="shared" si="22"/>
        <v>1</v>
      </c>
      <c r="BF514" s="54"/>
      <c r="BG514" s="54"/>
      <c r="BH514" s="54">
        <f>LOOKUP(BE514,標準報酬等級表!$B$11:$B$42,標準報酬等級表!$D$11:$D$42)</f>
        <v>88</v>
      </c>
      <c r="BI514" s="54"/>
      <c r="BJ514" s="54"/>
      <c r="BK514" s="54">
        <f t="shared" si="23"/>
        <v>1</v>
      </c>
      <c r="BL514" s="54"/>
      <c r="BM514" s="54"/>
      <c r="BN514" s="54"/>
      <c r="BO514" s="54">
        <f>LOOKUP(BK514,標準報酬等級表!$B$11:$B$42,標準報酬等級表!$D$11:$D$42)</f>
        <v>88</v>
      </c>
      <c r="BP514" s="54"/>
      <c r="BQ514" s="54"/>
      <c r="BR514" s="54"/>
      <c r="BS514" s="49"/>
      <c r="BT514" s="49"/>
      <c r="BU514" s="49"/>
      <c r="BV514" s="49"/>
      <c r="BW514" s="49"/>
      <c r="BX514" s="49"/>
      <c r="BY514" s="49"/>
      <c r="BZ514" s="49"/>
      <c r="CA514" s="49"/>
      <c r="CB514" s="49"/>
      <c r="CC514" s="55"/>
      <c r="CD514" s="55"/>
      <c r="CE514" s="55"/>
      <c r="CF514" s="55"/>
      <c r="CG514" s="55"/>
      <c r="CH514" s="55"/>
    </row>
    <row r="515" spans="2:86" ht="21.75" customHeight="1" x14ac:dyDescent="0.15">
      <c r="B515" s="55"/>
      <c r="C515" s="55"/>
      <c r="D515" s="55"/>
      <c r="E515" s="55"/>
      <c r="F515" s="55"/>
      <c r="G515" s="55"/>
      <c r="H515" s="55"/>
      <c r="I515" s="55"/>
      <c r="J515" s="55"/>
      <c r="K515" s="55"/>
      <c r="L515" s="55"/>
      <c r="M515" s="55"/>
      <c r="N515" s="55"/>
      <c r="O515" s="55"/>
      <c r="P515" s="55"/>
      <c r="Q515" s="55"/>
      <c r="R515" s="55"/>
      <c r="S515" s="55"/>
      <c r="T515" s="55"/>
      <c r="U515" s="49"/>
      <c r="V515" s="49"/>
      <c r="W515" s="49"/>
      <c r="X515" s="49"/>
      <c r="Y515" s="49"/>
      <c r="Z515" s="49"/>
      <c r="AA515" s="49"/>
      <c r="AB515" s="49"/>
      <c r="AC515" s="49"/>
      <c r="AD515" s="49"/>
      <c r="AE515" s="49"/>
      <c r="AF515" s="49"/>
      <c r="AG515" s="55"/>
      <c r="AH515" s="55"/>
      <c r="AI515" s="55"/>
      <c r="AJ515" s="55"/>
      <c r="AK515" s="55"/>
      <c r="AL515" s="55"/>
      <c r="AM515" s="55"/>
      <c r="AN515" s="55"/>
      <c r="AO515" s="55"/>
      <c r="AP515" s="55"/>
      <c r="AQ515" s="55"/>
      <c r="AR515" s="55"/>
      <c r="AS515" s="55"/>
      <c r="AT515" s="89">
        <f t="shared" si="21"/>
        <v>0</v>
      </c>
      <c r="AU515" s="89"/>
      <c r="AV515" s="89"/>
      <c r="AW515" s="89"/>
      <c r="AX515" s="89"/>
      <c r="AY515" s="54">
        <f>MATCH(AT515,標準報酬等級表!$F$8:$F$57,1)</f>
        <v>1</v>
      </c>
      <c r="AZ515" s="54"/>
      <c r="BA515" s="54"/>
      <c r="BB515" s="54">
        <f>LOOKUP(AY515,標準報酬等級表!$A$8:$A$57,標準報酬等級表!$D$8:$D$57)</f>
        <v>58</v>
      </c>
      <c r="BC515" s="54"/>
      <c r="BD515" s="54"/>
      <c r="BE515" s="54">
        <f t="shared" si="22"/>
        <v>1</v>
      </c>
      <c r="BF515" s="54"/>
      <c r="BG515" s="54"/>
      <c r="BH515" s="54">
        <f>LOOKUP(BE515,標準報酬等級表!$B$11:$B$42,標準報酬等級表!$D$11:$D$42)</f>
        <v>88</v>
      </c>
      <c r="BI515" s="54"/>
      <c r="BJ515" s="54"/>
      <c r="BK515" s="54">
        <f t="shared" si="23"/>
        <v>1</v>
      </c>
      <c r="BL515" s="54"/>
      <c r="BM515" s="54"/>
      <c r="BN515" s="54"/>
      <c r="BO515" s="54">
        <f>LOOKUP(BK515,標準報酬等級表!$B$11:$B$42,標準報酬等級表!$D$11:$D$42)</f>
        <v>88</v>
      </c>
      <c r="BP515" s="54"/>
      <c r="BQ515" s="54"/>
      <c r="BR515" s="54"/>
      <c r="BS515" s="49"/>
      <c r="BT515" s="49"/>
      <c r="BU515" s="49"/>
      <c r="BV515" s="49"/>
      <c r="BW515" s="49"/>
      <c r="BX515" s="49"/>
      <c r="BY515" s="49"/>
      <c r="BZ515" s="49"/>
      <c r="CA515" s="49"/>
      <c r="CB515" s="49"/>
      <c r="CC515" s="55"/>
      <c r="CD515" s="55"/>
      <c r="CE515" s="55"/>
      <c r="CF515" s="55"/>
      <c r="CG515" s="55"/>
      <c r="CH515" s="55"/>
    </row>
    <row r="516" spans="2:86" ht="21.75" customHeight="1" x14ac:dyDescent="0.15">
      <c r="B516" s="55"/>
      <c r="C516" s="55"/>
      <c r="D516" s="55"/>
      <c r="E516" s="55"/>
      <c r="F516" s="55"/>
      <c r="G516" s="55"/>
      <c r="H516" s="55"/>
      <c r="I516" s="55"/>
      <c r="J516" s="55"/>
      <c r="K516" s="55"/>
      <c r="L516" s="55"/>
      <c r="M516" s="55"/>
      <c r="N516" s="55"/>
      <c r="O516" s="55"/>
      <c r="P516" s="55"/>
      <c r="Q516" s="55"/>
      <c r="R516" s="55"/>
      <c r="S516" s="55"/>
      <c r="T516" s="55"/>
      <c r="U516" s="49"/>
      <c r="V516" s="49"/>
      <c r="W516" s="49"/>
      <c r="X516" s="49"/>
      <c r="Y516" s="49"/>
      <c r="Z516" s="49"/>
      <c r="AA516" s="49"/>
      <c r="AB516" s="49"/>
      <c r="AC516" s="49"/>
      <c r="AD516" s="49"/>
      <c r="AE516" s="49"/>
      <c r="AF516" s="49"/>
      <c r="AG516" s="55"/>
      <c r="AH516" s="55"/>
      <c r="AI516" s="55"/>
      <c r="AJ516" s="55"/>
      <c r="AK516" s="55"/>
      <c r="AL516" s="55"/>
      <c r="AM516" s="55"/>
      <c r="AN516" s="55"/>
      <c r="AO516" s="55"/>
      <c r="AP516" s="55"/>
      <c r="AQ516" s="55"/>
      <c r="AR516" s="55"/>
      <c r="AS516" s="55"/>
      <c r="AT516" s="89">
        <f t="shared" si="21"/>
        <v>0</v>
      </c>
      <c r="AU516" s="89"/>
      <c r="AV516" s="89"/>
      <c r="AW516" s="89"/>
      <c r="AX516" s="89"/>
      <c r="AY516" s="54">
        <f>MATCH(AT516,標準報酬等級表!$F$8:$F$57,1)</f>
        <v>1</v>
      </c>
      <c r="AZ516" s="54"/>
      <c r="BA516" s="54"/>
      <c r="BB516" s="54">
        <f>LOOKUP(AY516,標準報酬等級表!$A$8:$A$57,標準報酬等級表!$D$8:$D$57)</f>
        <v>58</v>
      </c>
      <c r="BC516" s="54"/>
      <c r="BD516" s="54"/>
      <c r="BE516" s="54">
        <f t="shared" si="22"/>
        <v>1</v>
      </c>
      <c r="BF516" s="54"/>
      <c r="BG516" s="54"/>
      <c r="BH516" s="54">
        <f>LOOKUP(BE516,標準報酬等級表!$B$11:$B$42,標準報酬等級表!$D$11:$D$42)</f>
        <v>88</v>
      </c>
      <c r="BI516" s="54"/>
      <c r="BJ516" s="54"/>
      <c r="BK516" s="54">
        <f t="shared" si="23"/>
        <v>1</v>
      </c>
      <c r="BL516" s="54"/>
      <c r="BM516" s="54"/>
      <c r="BN516" s="54"/>
      <c r="BO516" s="54">
        <f>LOOKUP(BK516,標準報酬等級表!$B$11:$B$42,標準報酬等級表!$D$11:$D$42)</f>
        <v>88</v>
      </c>
      <c r="BP516" s="54"/>
      <c r="BQ516" s="54"/>
      <c r="BR516" s="54"/>
      <c r="BS516" s="49"/>
      <c r="BT516" s="49"/>
      <c r="BU516" s="49"/>
      <c r="BV516" s="49"/>
      <c r="BW516" s="49"/>
      <c r="BX516" s="49"/>
      <c r="BY516" s="49"/>
      <c r="BZ516" s="49"/>
      <c r="CA516" s="49"/>
      <c r="CB516" s="49"/>
      <c r="CC516" s="55"/>
      <c r="CD516" s="55"/>
      <c r="CE516" s="55"/>
      <c r="CF516" s="55"/>
      <c r="CG516" s="55"/>
      <c r="CH516" s="55"/>
    </row>
    <row r="517" spans="2:86" ht="21.75" customHeight="1" x14ac:dyDescent="0.15">
      <c r="B517" s="55"/>
      <c r="C517" s="55"/>
      <c r="D517" s="55"/>
      <c r="E517" s="55"/>
      <c r="F517" s="55"/>
      <c r="G517" s="55"/>
      <c r="H517" s="55"/>
      <c r="I517" s="55"/>
      <c r="J517" s="55"/>
      <c r="K517" s="55"/>
      <c r="L517" s="55"/>
      <c r="M517" s="55"/>
      <c r="N517" s="55"/>
      <c r="O517" s="55"/>
      <c r="P517" s="55"/>
      <c r="Q517" s="55"/>
      <c r="R517" s="55"/>
      <c r="S517" s="55"/>
      <c r="T517" s="55"/>
      <c r="U517" s="49"/>
      <c r="V517" s="49"/>
      <c r="W517" s="49"/>
      <c r="X517" s="49"/>
      <c r="Y517" s="49"/>
      <c r="Z517" s="49"/>
      <c r="AA517" s="49"/>
      <c r="AB517" s="49"/>
      <c r="AC517" s="49"/>
      <c r="AD517" s="49"/>
      <c r="AE517" s="49"/>
      <c r="AF517" s="49"/>
      <c r="AG517" s="55"/>
      <c r="AH517" s="55"/>
      <c r="AI517" s="55"/>
      <c r="AJ517" s="55"/>
      <c r="AK517" s="55"/>
      <c r="AL517" s="55"/>
      <c r="AM517" s="55"/>
      <c r="AN517" s="55"/>
      <c r="AO517" s="55"/>
      <c r="AP517" s="55"/>
      <c r="AQ517" s="55"/>
      <c r="AR517" s="55"/>
      <c r="AS517" s="55"/>
      <c r="AT517" s="89">
        <f t="shared" si="21"/>
        <v>0</v>
      </c>
      <c r="AU517" s="89"/>
      <c r="AV517" s="89"/>
      <c r="AW517" s="89"/>
      <c r="AX517" s="89"/>
      <c r="AY517" s="54">
        <f>MATCH(AT517,標準報酬等級表!$F$8:$F$57,1)</f>
        <v>1</v>
      </c>
      <c r="AZ517" s="54"/>
      <c r="BA517" s="54"/>
      <c r="BB517" s="54">
        <f>LOOKUP(AY517,標準報酬等級表!$A$8:$A$57,標準報酬等級表!$D$8:$D$57)</f>
        <v>58</v>
      </c>
      <c r="BC517" s="54"/>
      <c r="BD517" s="54"/>
      <c r="BE517" s="54">
        <f t="shared" si="22"/>
        <v>1</v>
      </c>
      <c r="BF517" s="54"/>
      <c r="BG517" s="54"/>
      <c r="BH517" s="54">
        <f>LOOKUP(BE517,標準報酬等級表!$B$11:$B$42,標準報酬等級表!$D$11:$D$42)</f>
        <v>88</v>
      </c>
      <c r="BI517" s="54"/>
      <c r="BJ517" s="54"/>
      <c r="BK517" s="54">
        <f t="shared" si="23"/>
        <v>1</v>
      </c>
      <c r="BL517" s="54"/>
      <c r="BM517" s="54"/>
      <c r="BN517" s="54"/>
      <c r="BO517" s="54">
        <f>LOOKUP(BK517,標準報酬等級表!$B$11:$B$42,標準報酬等級表!$D$11:$D$42)</f>
        <v>88</v>
      </c>
      <c r="BP517" s="54"/>
      <c r="BQ517" s="54"/>
      <c r="BR517" s="54"/>
      <c r="BS517" s="49"/>
      <c r="BT517" s="49"/>
      <c r="BU517" s="49"/>
      <c r="BV517" s="49"/>
      <c r="BW517" s="49"/>
      <c r="BX517" s="49"/>
      <c r="BY517" s="49"/>
      <c r="BZ517" s="49"/>
      <c r="CA517" s="49"/>
      <c r="CB517" s="49"/>
      <c r="CC517" s="55"/>
      <c r="CD517" s="55"/>
      <c r="CE517" s="55"/>
      <c r="CF517" s="55"/>
      <c r="CG517" s="55"/>
      <c r="CH517" s="55"/>
    </row>
    <row r="518" spans="2:86" ht="21.75" customHeight="1" x14ac:dyDescent="0.15">
      <c r="B518" s="55"/>
      <c r="C518" s="55"/>
      <c r="D518" s="55"/>
      <c r="E518" s="55"/>
      <c r="F518" s="55"/>
      <c r="G518" s="55"/>
      <c r="H518" s="55"/>
      <c r="I518" s="55"/>
      <c r="J518" s="55"/>
      <c r="K518" s="55"/>
      <c r="L518" s="55"/>
      <c r="M518" s="55"/>
      <c r="N518" s="55"/>
      <c r="O518" s="55"/>
      <c r="P518" s="55"/>
      <c r="Q518" s="55"/>
      <c r="R518" s="55"/>
      <c r="S518" s="55"/>
      <c r="T518" s="55"/>
      <c r="U518" s="49"/>
      <c r="V518" s="49"/>
      <c r="W518" s="49"/>
      <c r="X518" s="49"/>
      <c r="Y518" s="49"/>
      <c r="Z518" s="49"/>
      <c r="AA518" s="49"/>
      <c r="AB518" s="49"/>
      <c r="AC518" s="49"/>
      <c r="AD518" s="49"/>
      <c r="AE518" s="49"/>
      <c r="AF518" s="49"/>
      <c r="AG518" s="55"/>
      <c r="AH518" s="55"/>
      <c r="AI518" s="55"/>
      <c r="AJ518" s="55"/>
      <c r="AK518" s="55"/>
      <c r="AL518" s="55"/>
      <c r="AM518" s="55"/>
      <c r="AN518" s="55"/>
      <c r="AO518" s="55"/>
      <c r="AP518" s="55"/>
      <c r="AQ518" s="55"/>
      <c r="AR518" s="55"/>
      <c r="AS518" s="55"/>
      <c r="AT518" s="89">
        <f t="shared" si="21"/>
        <v>0</v>
      </c>
      <c r="AU518" s="89"/>
      <c r="AV518" s="89"/>
      <c r="AW518" s="89"/>
      <c r="AX518" s="89"/>
      <c r="AY518" s="54">
        <f>MATCH(AT518,標準報酬等級表!$F$8:$F$57,1)</f>
        <v>1</v>
      </c>
      <c r="AZ518" s="54"/>
      <c r="BA518" s="54"/>
      <c r="BB518" s="54">
        <f>LOOKUP(AY518,標準報酬等級表!$A$8:$A$57,標準報酬等級表!$D$8:$D$57)</f>
        <v>58</v>
      </c>
      <c r="BC518" s="54"/>
      <c r="BD518" s="54"/>
      <c r="BE518" s="54">
        <f t="shared" si="22"/>
        <v>1</v>
      </c>
      <c r="BF518" s="54"/>
      <c r="BG518" s="54"/>
      <c r="BH518" s="54">
        <f>LOOKUP(BE518,標準報酬等級表!$B$11:$B$42,標準報酬等級表!$D$11:$D$42)</f>
        <v>88</v>
      </c>
      <c r="BI518" s="54"/>
      <c r="BJ518" s="54"/>
      <c r="BK518" s="54">
        <f t="shared" si="23"/>
        <v>1</v>
      </c>
      <c r="BL518" s="54"/>
      <c r="BM518" s="54"/>
      <c r="BN518" s="54"/>
      <c r="BO518" s="54">
        <f>LOOKUP(BK518,標準報酬等級表!$B$11:$B$42,標準報酬等級表!$D$11:$D$42)</f>
        <v>88</v>
      </c>
      <c r="BP518" s="54"/>
      <c r="BQ518" s="54"/>
      <c r="BR518" s="54"/>
      <c r="BS518" s="49"/>
      <c r="BT518" s="49"/>
      <c r="BU518" s="49"/>
      <c r="BV518" s="49"/>
      <c r="BW518" s="49"/>
      <c r="BX518" s="49"/>
      <c r="BY518" s="49"/>
      <c r="BZ518" s="49"/>
      <c r="CA518" s="49"/>
      <c r="CB518" s="49"/>
      <c r="CC518" s="55"/>
      <c r="CD518" s="55"/>
      <c r="CE518" s="55"/>
      <c r="CF518" s="55"/>
      <c r="CG518" s="55"/>
      <c r="CH518" s="55"/>
    </row>
    <row r="519" spans="2:86" ht="21.75" customHeight="1" x14ac:dyDescent="0.15">
      <c r="B519" s="55"/>
      <c r="C519" s="55"/>
      <c r="D519" s="55"/>
      <c r="E519" s="55"/>
      <c r="F519" s="55"/>
      <c r="G519" s="55"/>
      <c r="H519" s="55"/>
      <c r="I519" s="55"/>
      <c r="J519" s="55"/>
      <c r="K519" s="55"/>
      <c r="L519" s="55"/>
      <c r="M519" s="55"/>
      <c r="N519" s="55"/>
      <c r="O519" s="55"/>
      <c r="P519" s="55"/>
      <c r="Q519" s="55"/>
      <c r="R519" s="55"/>
      <c r="S519" s="55"/>
      <c r="T519" s="55"/>
      <c r="U519" s="49"/>
      <c r="V519" s="49"/>
      <c r="W519" s="49"/>
      <c r="X519" s="49"/>
      <c r="Y519" s="49"/>
      <c r="Z519" s="49"/>
      <c r="AA519" s="49"/>
      <c r="AB519" s="49"/>
      <c r="AC519" s="49"/>
      <c r="AD519" s="49"/>
      <c r="AE519" s="49"/>
      <c r="AF519" s="49"/>
      <c r="AG519" s="55"/>
      <c r="AH519" s="55"/>
      <c r="AI519" s="55"/>
      <c r="AJ519" s="55"/>
      <c r="AK519" s="55"/>
      <c r="AL519" s="55"/>
      <c r="AM519" s="55"/>
      <c r="AN519" s="55"/>
      <c r="AO519" s="55"/>
      <c r="AP519" s="55"/>
      <c r="AQ519" s="55"/>
      <c r="AR519" s="55"/>
      <c r="AS519" s="55"/>
      <c r="AT519" s="89">
        <f t="shared" si="21"/>
        <v>0</v>
      </c>
      <c r="AU519" s="89"/>
      <c r="AV519" s="89"/>
      <c r="AW519" s="89"/>
      <c r="AX519" s="89"/>
      <c r="AY519" s="54">
        <f>MATCH(AT519,標準報酬等級表!$F$8:$F$57,1)</f>
        <v>1</v>
      </c>
      <c r="AZ519" s="54"/>
      <c r="BA519" s="54"/>
      <c r="BB519" s="54">
        <f>LOOKUP(AY519,標準報酬等級表!$A$8:$A$57,標準報酬等級表!$D$8:$D$57)</f>
        <v>58</v>
      </c>
      <c r="BC519" s="54"/>
      <c r="BD519" s="54"/>
      <c r="BE519" s="54">
        <f t="shared" si="22"/>
        <v>1</v>
      </c>
      <c r="BF519" s="54"/>
      <c r="BG519" s="54"/>
      <c r="BH519" s="54">
        <f>LOOKUP(BE519,標準報酬等級表!$B$11:$B$42,標準報酬等級表!$D$11:$D$42)</f>
        <v>88</v>
      </c>
      <c r="BI519" s="54"/>
      <c r="BJ519" s="54"/>
      <c r="BK519" s="54">
        <f t="shared" si="23"/>
        <v>1</v>
      </c>
      <c r="BL519" s="54"/>
      <c r="BM519" s="54"/>
      <c r="BN519" s="54"/>
      <c r="BO519" s="54">
        <f>LOOKUP(BK519,標準報酬等級表!$B$11:$B$42,標準報酬等級表!$D$11:$D$42)</f>
        <v>88</v>
      </c>
      <c r="BP519" s="54"/>
      <c r="BQ519" s="54"/>
      <c r="BR519" s="54"/>
      <c r="BS519" s="49"/>
      <c r="BT519" s="49"/>
      <c r="BU519" s="49"/>
      <c r="BV519" s="49"/>
      <c r="BW519" s="49"/>
      <c r="BX519" s="49"/>
      <c r="BY519" s="49"/>
      <c r="BZ519" s="49"/>
      <c r="CA519" s="49"/>
      <c r="CB519" s="49"/>
      <c r="CC519" s="55"/>
      <c r="CD519" s="55"/>
      <c r="CE519" s="55"/>
      <c r="CF519" s="55"/>
      <c r="CG519" s="55"/>
      <c r="CH519" s="55"/>
    </row>
    <row r="520" spans="2:86" ht="21.75" customHeight="1" x14ac:dyDescent="0.15">
      <c r="B520" s="55"/>
      <c r="C520" s="55"/>
      <c r="D520" s="55"/>
      <c r="E520" s="55"/>
      <c r="F520" s="55"/>
      <c r="G520" s="55"/>
      <c r="H520" s="55"/>
      <c r="I520" s="55"/>
      <c r="J520" s="55"/>
      <c r="K520" s="55"/>
      <c r="L520" s="55"/>
      <c r="M520" s="55"/>
      <c r="N520" s="55"/>
      <c r="O520" s="55"/>
      <c r="P520" s="55"/>
      <c r="Q520" s="55"/>
      <c r="R520" s="55"/>
      <c r="S520" s="55"/>
      <c r="T520" s="55"/>
      <c r="U520" s="49"/>
      <c r="V520" s="49"/>
      <c r="W520" s="49"/>
      <c r="X520" s="49"/>
      <c r="Y520" s="49"/>
      <c r="Z520" s="49"/>
      <c r="AA520" s="49"/>
      <c r="AB520" s="49"/>
      <c r="AC520" s="49"/>
      <c r="AD520" s="49"/>
      <c r="AE520" s="49"/>
      <c r="AF520" s="49"/>
      <c r="AG520" s="55"/>
      <c r="AH520" s="55"/>
      <c r="AI520" s="55"/>
      <c r="AJ520" s="55"/>
      <c r="AK520" s="55"/>
      <c r="AL520" s="55"/>
      <c r="AM520" s="55"/>
      <c r="AN520" s="55"/>
      <c r="AO520" s="55"/>
      <c r="AP520" s="55"/>
      <c r="AQ520" s="55"/>
      <c r="AR520" s="55"/>
      <c r="AS520" s="55"/>
      <c r="AT520" s="89">
        <f t="shared" si="21"/>
        <v>0</v>
      </c>
      <c r="AU520" s="89"/>
      <c r="AV520" s="89"/>
      <c r="AW520" s="89"/>
      <c r="AX520" s="89"/>
      <c r="AY520" s="54">
        <f>MATCH(AT520,標準報酬等級表!$F$8:$F$57,1)</f>
        <v>1</v>
      </c>
      <c r="AZ520" s="54"/>
      <c r="BA520" s="54"/>
      <c r="BB520" s="54">
        <f>LOOKUP(AY520,標準報酬等級表!$A$8:$A$57,標準報酬等級表!$D$8:$D$57)</f>
        <v>58</v>
      </c>
      <c r="BC520" s="54"/>
      <c r="BD520" s="54"/>
      <c r="BE520" s="54">
        <f t="shared" si="22"/>
        <v>1</v>
      </c>
      <c r="BF520" s="54"/>
      <c r="BG520" s="54"/>
      <c r="BH520" s="54">
        <f>LOOKUP(BE520,標準報酬等級表!$B$11:$B$42,標準報酬等級表!$D$11:$D$42)</f>
        <v>88</v>
      </c>
      <c r="BI520" s="54"/>
      <c r="BJ520" s="54"/>
      <c r="BK520" s="54">
        <f t="shared" si="23"/>
        <v>1</v>
      </c>
      <c r="BL520" s="54"/>
      <c r="BM520" s="54"/>
      <c r="BN520" s="54"/>
      <c r="BO520" s="54">
        <f>LOOKUP(BK520,標準報酬等級表!$B$11:$B$42,標準報酬等級表!$D$11:$D$42)</f>
        <v>88</v>
      </c>
      <c r="BP520" s="54"/>
      <c r="BQ520" s="54"/>
      <c r="BR520" s="54"/>
      <c r="BS520" s="49"/>
      <c r="BT520" s="49"/>
      <c r="BU520" s="49"/>
      <c r="BV520" s="49"/>
      <c r="BW520" s="49"/>
      <c r="BX520" s="49"/>
      <c r="BY520" s="49"/>
      <c r="BZ520" s="49"/>
      <c r="CA520" s="49"/>
      <c r="CB520" s="49"/>
      <c r="CC520" s="55"/>
      <c r="CD520" s="55"/>
      <c r="CE520" s="55"/>
      <c r="CF520" s="55"/>
      <c r="CG520" s="55"/>
      <c r="CH520" s="55"/>
    </row>
    <row r="521" spans="2:86" ht="21.75" customHeight="1" x14ac:dyDescent="0.15">
      <c r="B521" s="55"/>
      <c r="C521" s="55"/>
      <c r="D521" s="55"/>
      <c r="E521" s="55"/>
      <c r="F521" s="55"/>
      <c r="G521" s="55"/>
      <c r="H521" s="55"/>
      <c r="I521" s="55"/>
      <c r="J521" s="55"/>
      <c r="K521" s="55"/>
      <c r="L521" s="55"/>
      <c r="M521" s="55"/>
      <c r="N521" s="55"/>
      <c r="O521" s="55"/>
      <c r="P521" s="55"/>
      <c r="Q521" s="55"/>
      <c r="R521" s="55"/>
      <c r="S521" s="55"/>
      <c r="T521" s="55"/>
      <c r="U521" s="49"/>
      <c r="V521" s="49"/>
      <c r="W521" s="49"/>
      <c r="X521" s="49"/>
      <c r="Y521" s="49"/>
      <c r="Z521" s="49"/>
      <c r="AA521" s="49"/>
      <c r="AB521" s="49"/>
      <c r="AC521" s="49"/>
      <c r="AD521" s="49"/>
      <c r="AE521" s="49"/>
      <c r="AF521" s="49"/>
      <c r="AG521" s="55"/>
      <c r="AH521" s="55"/>
      <c r="AI521" s="55"/>
      <c r="AJ521" s="55"/>
      <c r="AK521" s="55"/>
      <c r="AL521" s="55"/>
      <c r="AM521" s="55"/>
      <c r="AN521" s="55"/>
      <c r="AO521" s="55"/>
      <c r="AP521" s="55"/>
      <c r="AQ521" s="55"/>
      <c r="AR521" s="55"/>
      <c r="AS521" s="55"/>
      <c r="AT521" s="89">
        <f t="shared" si="21"/>
        <v>0</v>
      </c>
      <c r="AU521" s="89"/>
      <c r="AV521" s="89"/>
      <c r="AW521" s="89"/>
      <c r="AX521" s="89"/>
      <c r="AY521" s="54">
        <f>MATCH(AT521,標準報酬等級表!$F$8:$F$57,1)</f>
        <v>1</v>
      </c>
      <c r="AZ521" s="54"/>
      <c r="BA521" s="54"/>
      <c r="BB521" s="54">
        <f>LOOKUP(AY521,標準報酬等級表!$A$8:$A$57,標準報酬等級表!$D$8:$D$57)</f>
        <v>58</v>
      </c>
      <c r="BC521" s="54"/>
      <c r="BD521" s="54"/>
      <c r="BE521" s="54">
        <f t="shared" si="22"/>
        <v>1</v>
      </c>
      <c r="BF521" s="54"/>
      <c r="BG521" s="54"/>
      <c r="BH521" s="54">
        <f>LOOKUP(BE521,標準報酬等級表!$B$11:$B$42,標準報酬等級表!$D$11:$D$42)</f>
        <v>88</v>
      </c>
      <c r="BI521" s="54"/>
      <c r="BJ521" s="54"/>
      <c r="BK521" s="54">
        <f t="shared" si="23"/>
        <v>1</v>
      </c>
      <c r="BL521" s="54"/>
      <c r="BM521" s="54"/>
      <c r="BN521" s="54"/>
      <c r="BO521" s="54">
        <f>LOOKUP(BK521,標準報酬等級表!$B$11:$B$42,標準報酬等級表!$D$11:$D$42)</f>
        <v>88</v>
      </c>
      <c r="BP521" s="54"/>
      <c r="BQ521" s="54"/>
      <c r="BR521" s="54"/>
      <c r="BS521" s="49"/>
      <c r="BT521" s="49"/>
      <c r="BU521" s="49"/>
      <c r="BV521" s="49"/>
      <c r="BW521" s="49"/>
      <c r="BX521" s="49"/>
      <c r="BY521" s="49"/>
      <c r="BZ521" s="49"/>
      <c r="CA521" s="49"/>
      <c r="CB521" s="49"/>
      <c r="CC521" s="55"/>
      <c r="CD521" s="55"/>
      <c r="CE521" s="55"/>
      <c r="CF521" s="55"/>
      <c r="CG521" s="55"/>
      <c r="CH521" s="55"/>
    </row>
    <row r="522" spans="2:86" ht="21.75" customHeight="1" x14ac:dyDescent="0.15">
      <c r="B522" s="55"/>
      <c r="C522" s="55"/>
      <c r="D522" s="55"/>
      <c r="E522" s="55"/>
      <c r="F522" s="55"/>
      <c r="G522" s="55"/>
      <c r="H522" s="55"/>
      <c r="I522" s="55"/>
      <c r="J522" s="55"/>
      <c r="K522" s="55"/>
      <c r="L522" s="55"/>
      <c r="M522" s="55"/>
      <c r="N522" s="55"/>
      <c r="O522" s="55"/>
      <c r="P522" s="55"/>
      <c r="Q522" s="55"/>
      <c r="R522" s="55"/>
      <c r="S522" s="55"/>
      <c r="T522" s="55"/>
      <c r="U522" s="49"/>
      <c r="V522" s="49"/>
      <c r="W522" s="49"/>
      <c r="X522" s="49"/>
      <c r="Y522" s="49"/>
      <c r="Z522" s="49"/>
      <c r="AA522" s="49"/>
      <c r="AB522" s="49"/>
      <c r="AC522" s="49"/>
      <c r="AD522" s="49"/>
      <c r="AE522" s="49"/>
      <c r="AF522" s="49"/>
      <c r="AG522" s="55"/>
      <c r="AH522" s="55"/>
      <c r="AI522" s="55"/>
      <c r="AJ522" s="55"/>
      <c r="AK522" s="55"/>
      <c r="AL522" s="55"/>
      <c r="AM522" s="55"/>
      <c r="AN522" s="55"/>
      <c r="AO522" s="55"/>
      <c r="AP522" s="55"/>
      <c r="AQ522" s="55"/>
      <c r="AR522" s="55"/>
      <c r="AS522" s="55"/>
      <c r="AT522" s="89">
        <f t="shared" si="21"/>
        <v>0</v>
      </c>
      <c r="AU522" s="89"/>
      <c r="AV522" s="89"/>
      <c r="AW522" s="89"/>
      <c r="AX522" s="89"/>
      <c r="AY522" s="54">
        <f>MATCH(AT522,標準報酬等級表!$F$8:$F$57,1)</f>
        <v>1</v>
      </c>
      <c r="AZ522" s="54"/>
      <c r="BA522" s="54"/>
      <c r="BB522" s="54">
        <f>LOOKUP(AY522,標準報酬等級表!$A$8:$A$57,標準報酬等級表!$D$8:$D$57)</f>
        <v>58</v>
      </c>
      <c r="BC522" s="54"/>
      <c r="BD522" s="54"/>
      <c r="BE522" s="54">
        <f t="shared" si="22"/>
        <v>1</v>
      </c>
      <c r="BF522" s="54"/>
      <c r="BG522" s="54"/>
      <c r="BH522" s="54">
        <f>LOOKUP(BE522,標準報酬等級表!$B$11:$B$42,標準報酬等級表!$D$11:$D$42)</f>
        <v>88</v>
      </c>
      <c r="BI522" s="54"/>
      <c r="BJ522" s="54"/>
      <c r="BK522" s="54">
        <f t="shared" si="23"/>
        <v>1</v>
      </c>
      <c r="BL522" s="54"/>
      <c r="BM522" s="54"/>
      <c r="BN522" s="54"/>
      <c r="BO522" s="54">
        <f>LOOKUP(BK522,標準報酬等級表!$B$11:$B$42,標準報酬等級表!$D$11:$D$42)</f>
        <v>88</v>
      </c>
      <c r="BP522" s="54"/>
      <c r="BQ522" s="54"/>
      <c r="BR522" s="54"/>
      <c r="BS522" s="49"/>
      <c r="BT522" s="49"/>
      <c r="BU522" s="49"/>
      <c r="BV522" s="49"/>
      <c r="BW522" s="49"/>
      <c r="BX522" s="49"/>
      <c r="BY522" s="49"/>
      <c r="BZ522" s="49"/>
      <c r="CA522" s="49"/>
      <c r="CB522" s="49"/>
      <c r="CC522" s="55"/>
      <c r="CD522" s="55"/>
      <c r="CE522" s="55"/>
      <c r="CF522" s="55"/>
      <c r="CG522" s="55"/>
      <c r="CH522" s="55"/>
    </row>
    <row r="523" spans="2:86" ht="21.75" customHeight="1" x14ac:dyDescent="0.15">
      <c r="B523" s="55"/>
      <c r="C523" s="55"/>
      <c r="D523" s="55"/>
      <c r="E523" s="55"/>
      <c r="F523" s="55"/>
      <c r="G523" s="55"/>
      <c r="H523" s="55"/>
      <c r="I523" s="55"/>
      <c r="J523" s="55"/>
      <c r="K523" s="55"/>
      <c r="L523" s="55"/>
      <c r="M523" s="55"/>
      <c r="N523" s="55"/>
      <c r="O523" s="55"/>
      <c r="P523" s="55"/>
      <c r="Q523" s="55"/>
      <c r="R523" s="55"/>
      <c r="S523" s="55"/>
      <c r="T523" s="55"/>
      <c r="U523" s="49"/>
      <c r="V523" s="49"/>
      <c r="W523" s="49"/>
      <c r="X523" s="49"/>
      <c r="Y523" s="49"/>
      <c r="Z523" s="49"/>
      <c r="AA523" s="49"/>
      <c r="AB523" s="49"/>
      <c r="AC523" s="49"/>
      <c r="AD523" s="49"/>
      <c r="AE523" s="49"/>
      <c r="AF523" s="49"/>
      <c r="AG523" s="55"/>
      <c r="AH523" s="55"/>
      <c r="AI523" s="55"/>
      <c r="AJ523" s="55"/>
      <c r="AK523" s="55"/>
      <c r="AL523" s="55"/>
      <c r="AM523" s="55"/>
      <c r="AN523" s="55"/>
      <c r="AO523" s="55"/>
      <c r="AP523" s="55"/>
      <c r="AQ523" s="55"/>
      <c r="AR523" s="55"/>
      <c r="AS523" s="55"/>
      <c r="AT523" s="89">
        <f t="shared" si="21"/>
        <v>0</v>
      </c>
      <c r="AU523" s="89"/>
      <c r="AV523" s="89"/>
      <c r="AW523" s="89"/>
      <c r="AX523" s="89"/>
      <c r="AY523" s="54">
        <f>MATCH(AT523,標準報酬等級表!$F$8:$F$57,1)</f>
        <v>1</v>
      </c>
      <c r="AZ523" s="54"/>
      <c r="BA523" s="54"/>
      <c r="BB523" s="54">
        <f>LOOKUP(AY523,標準報酬等級表!$A$8:$A$57,標準報酬等級表!$D$8:$D$57)</f>
        <v>58</v>
      </c>
      <c r="BC523" s="54"/>
      <c r="BD523" s="54"/>
      <c r="BE523" s="54">
        <f t="shared" si="22"/>
        <v>1</v>
      </c>
      <c r="BF523" s="54"/>
      <c r="BG523" s="54"/>
      <c r="BH523" s="54">
        <f>LOOKUP(BE523,標準報酬等級表!$B$11:$B$42,標準報酬等級表!$D$11:$D$42)</f>
        <v>88</v>
      </c>
      <c r="BI523" s="54"/>
      <c r="BJ523" s="54"/>
      <c r="BK523" s="54">
        <f t="shared" si="23"/>
        <v>1</v>
      </c>
      <c r="BL523" s="54"/>
      <c r="BM523" s="54"/>
      <c r="BN523" s="54"/>
      <c r="BO523" s="54">
        <f>LOOKUP(BK523,標準報酬等級表!$B$11:$B$42,標準報酬等級表!$D$11:$D$42)</f>
        <v>88</v>
      </c>
      <c r="BP523" s="54"/>
      <c r="BQ523" s="54"/>
      <c r="BR523" s="54"/>
      <c r="BS523" s="49"/>
      <c r="BT523" s="49"/>
      <c r="BU523" s="49"/>
      <c r="BV523" s="49"/>
      <c r="BW523" s="49"/>
      <c r="BX523" s="49"/>
      <c r="BY523" s="49"/>
      <c r="BZ523" s="49"/>
      <c r="CA523" s="49"/>
      <c r="CB523" s="49"/>
      <c r="CC523" s="55"/>
      <c r="CD523" s="55"/>
      <c r="CE523" s="55"/>
      <c r="CF523" s="55"/>
      <c r="CG523" s="55"/>
      <c r="CH523" s="55"/>
    </row>
    <row r="524" spans="2:86" ht="21.75" customHeight="1" x14ac:dyDescent="0.15">
      <c r="B524" s="55"/>
      <c r="C524" s="55"/>
      <c r="D524" s="55"/>
      <c r="E524" s="55"/>
      <c r="F524" s="55"/>
      <c r="G524" s="55"/>
      <c r="H524" s="55"/>
      <c r="I524" s="55"/>
      <c r="J524" s="55"/>
      <c r="K524" s="55"/>
      <c r="L524" s="55"/>
      <c r="M524" s="55"/>
      <c r="N524" s="55"/>
      <c r="O524" s="55"/>
      <c r="P524" s="55"/>
      <c r="Q524" s="55"/>
      <c r="R524" s="55"/>
      <c r="S524" s="55"/>
      <c r="T524" s="55"/>
      <c r="U524" s="49"/>
      <c r="V524" s="49"/>
      <c r="W524" s="49"/>
      <c r="X524" s="49"/>
      <c r="Y524" s="49"/>
      <c r="Z524" s="49"/>
      <c r="AA524" s="49"/>
      <c r="AB524" s="49"/>
      <c r="AC524" s="49"/>
      <c r="AD524" s="49"/>
      <c r="AE524" s="49"/>
      <c r="AF524" s="49"/>
      <c r="AG524" s="55"/>
      <c r="AH524" s="55"/>
      <c r="AI524" s="55"/>
      <c r="AJ524" s="55"/>
      <c r="AK524" s="55"/>
      <c r="AL524" s="55"/>
      <c r="AM524" s="55"/>
      <c r="AN524" s="55"/>
      <c r="AO524" s="55"/>
      <c r="AP524" s="55"/>
      <c r="AQ524" s="55"/>
      <c r="AR524" s="55"/>
      <c r="AS524" s="55"/>
      <c r="AT524" s="89">
        <f t="shared" si="21"/>
        <v>0</v>
      </c>
      <c r="AU524" s="89"/>
      <c r="AV524" s="89"/>
      <c r="AW524" s="89"/>
      <c r="AX524" s="89"/>
      <c r="AY524" s="54">
        <f>MATCH(AT524,標準報酬等級表!$F$8:$F$57,1)</f>
        <v>1</v>
      </c>
      <c r="AZ524" s="54"/>
      <c r="BA524" s="54"/>
      <c r="BB524" s="54">
        <f>LOOKUP(AY524,標準報酬等級表!$A$8:$A$57,標準報酬等級表!$D$8:$D$57)</f>
        <v>58</v>
      </c>
      <c r="BC524" s="54"/>
      <c r="BD524" s="54"/>
      <c r="BE524" s="54">
        <f t="shared" si="22"/>
        <v>1</v>
      </c>
      <c r="BF524" s="54"/>
      <c r="BG524" s="54"/>
      <c r="BH524" s="54">
        <f>LOOKUP(BE524,標準報酬等級表!$B$11:$B$42,標準報酬等級表!$D$11:$D$42)</f>
        <v>88</v>
      </c>
      <c r="BI524" s="54"/>
      <c r="BJ524" s="54"/>
      <c r="BK524" s="54">
        <f t="shared" si="23"/>
        <v>1</v>
      </c>
      <c r="BL524" s="54"/>
      <c r="BM524" s="54"/>
      <c r="BN524" s="54"/>
      <c r="BO524" s="54">
        <f>LOOKUP(BK524,標準報酬等級表!$B$11:$B$42,標準報酬等級表!$D$11:$D$42)</f>
        <v>88</v>
      </c>
      <c r="BP524" s="54"/>
      <c r="BQ524" s="54"/>
      <c r="BR524" s="54"/>
      <c r="BS524" s="49"/>
      <c r="BT524" s="49"/>
      <c r="BU524" s="49"/>
      <c r="BV524" s="49"/>
      <c r="BW524" s="49"/>
      <c r="BX524" s="49"/>
      <c r="BY524" s="49"/>
      <c r="BZ524" s="49"/>
      <c r="CA524" s="49"/>
      <c r="CB524" s="49"/>
      <c r="CC524" s="55"/>
      <c r="CD524" s="55"/>
      <c r="CE524" s="55"/>
      <c r="CF524" s="55"/>
      <c r="CG524" s="55"/>
      <c r="CH524" s="55"/>
    </row>
    <row r="525" spans="2:86" ht="21.75" customHeight="1" x14ac:dyDescent="0.15">
      <c r="B525" s="55"/>
      <c r="C525" s="55"/>
      <c r="D525" s="55"/>
      <c r="E525" s="55"/>
      <c r="F525" s="55"/>
      <c r="G525" s="55"/>
      <c r="H525" s="55"/>
      <c r="I525" s="55"/>
      <c r="J525" s="55"/>
      <c r="K525" s="55"/>
      <c r="L525" s="55"/>
      <c r="M525" s="55"/>
      <c r="N525" s="55"/>
      <c r="O525" s="55"/>
      <c r="P525" s="55"/>
      <c r="Q525" s="55"/>
      <c r="R525" s="55"/>
      <c r="S525" s="55"/>
      <c r="T525" s="55"/>
      <c r="U525" s="49"/>
      <c r="V525" s="49"/>
      <c r="W525" s="49"/>
      <c r="X525" s="49"/>
      <c r="Y525" s="49"/>
      <c r="Z525" s="49"/>
      <c r="AA525" s="49"/>
      <c r="AB525" s="49"/>
      <c r="AC525" s="49"/>
      <c r="AD525" s="49"/>
      <c r="AE525" s="49"/>
      <c r="AF525" s="49"/>
      <c r="AG525" s="55"/>
      <c r="AH525" s="55"/>
      <c r="AI525" s="55"/>
      <c r="AJ525" s="55"/>
      <c r="AK525" s="55"/>
      <c r="AL525" s="55"/>
      <c r="AM525" s="55"/>
      <c r="AN525" s="55"/>
      <c r="AO525" s="55"/>
      <c r="AP525" s="55"/>
      <c r="AQ525" s="55"/>
      <c r="AR525" s="55"/>
      <c r="AS525" s="55"/>
      <c r="AT525" s="89">
        <f t="shared" si="21"/>
        <v>0</v>
      </c>
      <c r="AU525" s="89"/>
      <c r="AV525" s="89"/>
      <c r="AW525" s="89"/>
      <c r="AX525" s="89"/>
      <c r="AY525" s="54">
        <f>MATCH(AT525,標準報酬等級表!$F$8:$F$57,1)</f>
        <v>1</v>
      </c>
      <c r="AZ525" s="54"/>
      <c r="BA525" s="54"/>
      <c r="BB525" s="54">
        <f>LOOKUP(AY525,標準報酬等級表!$A$8:$A$57,標準報酬等級表!$D$8:$D$57)</f>
        <v>58</v>
      </c>
      <c r="BC525" s="54"/>
      <c r="BD525" s="54"/>
      <c r="BE525" s="54">
        <f t="shared" si="22"/>
        <v>1</v>
      </c>
      <c r="BF525" s="54"/>
      <c r="BG525" s="54"/>
      <c r="BH525" s="54">
        <f>LOOKUP(BE525,標準報酬等級表!$B$11:$B$42,標準報酬等級表!$D$11:$D$42)</f>
        <v>88</v>
      </c>
      <c r="BI525" s="54"/>
      <c r="BJ525" s="54"/>
      <c r="BK525" s="54">
        <f t="shared" si="23"/>
        <v>1</v>
      </c>
      <c r="BL525" s="54"/>
      <c r="BM525" s="54"/>
      <c r="BN525" s="54"/>
      <c r="BO525" s="54">
        <f>LOOKUP(BK525,標準報酬等級表!$B$11:$B$42,標準報酬等級表!$D$11:$D$42)</f>
        <v>88</v>
      </c>
      <c r="BP525" s="54"/>
      <c r="BQ525" s="54"/>
      <c r="BR525" s="54"/>
      <c r="BS525" s="49"/>
      <c r="BT525" s="49"/>
      <c r="BU525" s="49"/>
      <c r="BV525" s="49"/>
      <c r="BW525" s="49"/>
      <c r="BX525" s="49"/>
      <c r="BY525" s="49"/>
      <c r="BZ525" s="49"/>
      <c r="CA525" s="49"/>
      <c r="CB525" s="49"/>
      <c r="CC525" s="55"/>
      <c r="CD525" s="55"/>
      <c r="CE525" s="55"/>
      <c r="CF525" s="55"/>
      <c r="CG525" s="55"/>
      <c r="CH525" s="55"/>
    </row>
    <row r="526" spans="2:86" ht="21.75" customHeight="1" x14ac:dyDescent="0.15">
      <c r="B526" s="55"/>
      <c r="C526" s="55"/>
      <c r="D526" s="55"/>
      <c r="E526" s="55"/>
      <c r="F526" s="55"/>
      <c r="G526" s="55"/>
      <c r="H526" s="55"/>
      <c r="I526" s="55"/>
      <c r="J526" s="55"/>
      <c r="K526" s="55"/>
      <c r="L526" s="55"/>
      <c r="M526" s="55"/>
      <c r="N526" s="55"/>
      <c r="O526" s="55"/>
      <c r="P526" s="55"/>
      <c r="Q526" s="55"/>
      <c r="R526" s="55"/>
      <c r="S526" s="55"/>
      <c r="T526" s="55"/>
      <c r="U526" s="49"/>
      <c r="V526" s="49"/>
      <c r="W526" s="49"/>
      <c r="X526" s="49"/>
      <c r="Y526" s="49"/>
      <c r="Z526" s="49"/>
      <c r="AA526" s="49"/>
      <c r="AB526" s="49"/>
      <c r="AC526" s="49"/>
      <c r="AD526" s="49"/>
      <c r="AE526" s="49"/>
      <c r="AF526" s="49"/>
      <c r="AG526" s="55"/>
      <c r="AH526" s="55"/>
      <c r="AI526" s="55"/>
      <c r="AJ526" s="55"/>
      <c r="AK526" s="55"/>
      <c r="AL526" s="55"/>
      <c r="AM526" s="55"/>
      <c r="AN526" s="55"/>
      <c r="AO526" s="55"/>
      <c r="AP526" s="55"/>
      <c r="AQ526" s="55"/>
      <c r="AR526" s="55"/>
      <c r="AS526" s="55"/>
      <c r="AT526" s="89">
        <f t="shared" si="21"/>
        <v>0</v>
      </c>
      <c r="AU526" s="89"/>
      <c r="AV526" s="89"/>
      <c r="AW526" s="89"/>
      <c r="AX526" s="89"/>
      <c r="AY526" s="54">
        <f>MATCH(AT526,標準報酬等級表!$F$8:$F$57,1)</f>
        <v>1</v>
      </c>
      <c r="AZ526" s="54"/>
      <c r="BA526" s="54"/>
      <c r="BB526" s="54">
        <f>LOOKUP(AY526,標準報酬等級表!$A$8:$A$57,標準報酬等級表!$D$8:$D$57)</f>
        <v>58</v>
      </c>
      <c r="BC526" s="54"/>
      <c r="BD526" s="54"/>
      <c r="BE526" s="54">
        <f t="shared" si="22"/>
        <v>1</v>
      </c>
      <c r="BF526" s="54"/>
      <c r="BG526" s="54"/>
      <c r="BH526" s="54">
        <f>LOOKUP(BE526,標準報酬等級表!$B$11:$B$42,標準報酬等級表!$D$11:$D$42)</f>
        <v>88</v>
      </c>
      <c r="BI526" s="54"/>
      <c r="BJ526" s="54"/>
      <c r="BK526" s="54">
        <f t="shared" si="23"/>
        <v>1</v>
      </c>
      <c r="BL526" s="54"/>
      <c r="BM526" s="54"/>
      <c r="BN526" s="54"/>
      <c r="BO526" s="54">
        <f>LOOKUP(BK526,標準報酬等級表!$B$11:$B$42,標準報酬等級表!$D$11:$D$42)</f>
        <v>88</v>
      </c>
      <c r="BP526" s="54"/>
      <c r="BQ526" s="54"/>
      <c r="BR526" s="54"/>
      <c r="BS526" s="49"/>
      <c r="BT526" s="49"/>
      <c r="BU526" s="49"/>
      <c r="BV526" s="49"/>
      <c r="BW526" s="49"/>
      <c r="BX526" s="49"/>
      <c r="BY526" s="49"/>
      <c r="BZ526" s="49"/>
      <c r="CA526" s="49"/>
      <c r="CB526" s="49"/>
      <c r="CC526" s="55"/>
      <c r="CD526" s="55"/>
      <c r="CE526" s="55"/>
      <c r="CF526" s="55"/>
      <c r="CG526" s="55"/>
      <c r="CH526" s="55"/>
    </row>
    <row r="527" spans="2:86" ht="21.75" customHeight="1" x14ac:dyDescent="0.15">
      <c r="B527" s="55"/>
      <c r="C527" s="55"/>
      <c r="D527" s="55"/>
      <c r="E527" s="55"/>
      <c r="F527" s="55"/>
      <c r="G527" s="55"/>
      <c r="H527" s="55"/>
      <c r="I527" s="55"/>
      <c r="J527" s="55"/>
      <c r="K527" s="55"/>
      <c r="L527" s="55"/>
      <c r="M527" s="55"/>
      <c r="N527" s="55"/>
      <c r="O527" s="55"/>
      <c r="P527" s="55"/>
      <c r="Q527" s="55"/>
      <c r="R527" s="55"/>
      <c r="S527" s="55"/>
      <c r="T527" s="55"/>
      <c r="U527" s="49"/>
      <c r="V527" s="49"/>
      <c r="W527" s="49"/>
      <c r="X527" s="49"/>
      <c r="Y527" s="49"/>
      <c r="Z527" s="49"/>
      <c r="AA527" s="49"/>
      <c r="AB527" s="49"/>
      <c r="AC527" s="49"/>
      <c r="AD527" s="49"/>
      <c r="AE527" s="49"/>
      <c r="AF527" s="49"/>
      <c r="AG527" s="55"/>
      <c r="AH527" s="55"/>
      <c r="AI527" s="55"/>
      <c r="AJ527" s="55"/>
      <c r="AK527" s="55"/>
      <c r="AL527" s="55"/>
      <c r="AM527" s="55"/>
      <c r="AN527" s="55"/>
      <c r="AO527" s="55"/>
      <c r="AP527" s="55"/>
      <c r="AQ527" s="55"/>
      <c r="AR527" s="55"/>
      <c r="AS527" s="55"/>
      <c r="AT527" s="89">
        <f t="shared" si="21"/>
        <v>0</v>
      </c>
      <c r="AU527" s="89"/>
      <c r="AV527" s="89"/>
      <c r="AW527" s="89"/>
      <c r="AX527" s="89"/>
      <c r="AY527" s="54">
        <f>MATCH(AT527,標準報酬等級表!$F$8:$F$57,1)</f>
        <v>1</v>
      </c>
      <c r="AZ527" s="54"/>
      <c r="BA527" s="54"/>
      <c r="BB527" s="54">
        <f>LOOKUP(AY527,標準報酬等級表!$A$8:$A$57,標準報酬等級表!$D$8:$D$57)</f>
        <v>58</v>
      </c>
      <c r="BC527" s="54"/>
      <c r="BD527" s="54"/>
      <c r="BE527" s="54">
        <f t="shared" si="22"/>
        <v>1</v>
      </c>
      <c r="BF527" s="54"/>
      <c r="BG527" s="54"/>
      <c r="BH527" s="54">
        <f>LOOKUP(BE527,標準報酬等級表!$B$11:$B$42,標準報酬等級表!$D$11:$D$42)</f>
        <v>88</v>
      </c>
      <c r="BI527" s="54"/>
      <c r="BJ527" s="54"/>
      <c r="BK527" s="54">
        <f t="shared" si="23"/>
        <v>1</v>
      </c>
      <c r="BL527" s="54"/>
      <c r="BM527" s="54"/>
      <c r="BN527" s="54"/>
      <c r="BO527" s="54">
        <f>LOOKUP(BK527,標準報酬等級表!$B$11:$B$42,標準報酬等級表!$D$11:$D$42)</f>
        <v>88</v>
      </c>
      <c r="BP527" s="54"/>
      <c r="BQ527" s="54"/>
      <c r="BR527" s="54"/>
      <c r="BS527" s="49"/>
      <c r="BT527" s="49"/>
      <c r="BU527" s="49"/>
      <c r="BV527" s="49"/>
      <c r="BW527" s="49"/>
      <c r="BX527" s="49"/>
      <c r="BY527" s="49"/>
      <c r="BZ527" s="49"/>
      <c r="CA527" s="49"/>
      <c r="CB527" s="49"/>
      <c r="CC527" s="55"/>
      <c r="CD527" s="55"/>
      <c r="CE527" s="55"/>
      <c r="CF527" s="55"/>
      <c r="CG527" s="55"/>
      <c r="CH527" s="55"/>
    </row>
    <row r="528" spans="2:86" ht="21.75" customHeight="1" x14ac:dyDescent="0.15">
      <c r="B528" s="55"/>
      <c r="C528" s="55"/>
      <c r="D528" s="55"/>
      <c r="E528" s="55"/>
      <c r="F528" s="55"/>
      <c r="G528" s="55"/>
      <c r="H528" s="55"/>
      <c r="I528" s="55"/>
      <c r="J528" s="55"/>
      <c r="K528" s="55"/>
      <c r="L528" s="55"/>
      <c r="M528" s="55"/>
      <c r="N528" s="55"/>
      <c r="O528" s="55"/>
      <c r="P528" s="55"/>
      <c r="Q528" s="55"/>
      <c r="R528" s="55"/>
      <c r="S528" s="55"/>
      <c r="T528" s="55"/>
      <c r="U528" s="49"/>
      <c r="V528" s="49"/>
      <c r="W528" s="49"/>
      <c r="X528" s="49"/>
      <c r="Y528" s="49"/>
      <c r="Z528" s="49"/>
      <c r="AA528" s="49"/>
      <c r="AB528" s="49"/>
      <c r="AC528" s="49"/>
      <c r="AD528" s="49"/>
      <c r="AE528" s="49"/>
      <c r="AF528" s="49"/>
      <c r="AG528" s="55"/>
      <c r="AH528" s="55"/>
      <c r="AI528" s="55"/>
      <c r="AJ528" s="55"/>
      <c r="AK528" s="55"/>
      <c r="AL528" s="55"/>
      <c r="AM528" s="55"/>
      <c r="AN528" s="55"/>
      <c r="AO528" s="55"/>
      <c r="AP528" s="55"/>
      <c r="AQ528" s="55"/>
      <c r="AR528" s="55"/>
      <c r="AS528" s="55"/>
      <c r="AT528" s="89">
        <f t="shared" si="21"/>
        <v>0</v>
      </c>
      <c r="AU528" s="89"/>
      <c r="AV528" s="89"/>
      <c r="AW528" s="89"/>
      <c r="AX528" s="89"/>
      <c r="AY528" s="54">
        <f>MATCH(AT528,標準報酬等級表!$F$8:$F$57,1)</f>
        <v>1</v>
      </c>
      <c r="AZ528" s="54"/>
      <c r="BA528" s="54"/>
      <c r="BB528" s="54">
        <f>LOOKUP(AY528,標準報酬等級表!$A$8:$A$57,標準報酬等級表!$D$8:$D$57)</f>
        <v>58</v>
      </c>
      <c r="BC528" s="54"/>
      <c r="BD528" s="54"/>
      <c r="BE528" s="54">
        <f t="shared" si="22"/>
        <v>1</v>
      </c>
      <c r="BF528" s="54"/>
      <c r="BG528" s="54"/>
      <c r="BH528" s="54">
        <f>LOOKUP(BE528,標準報酬等級表!$B$11:$B$42,標準報酬等級表!$D$11:$D$42)</f>
        <v>88</v>
      </c>
      <c r="BI528" s="54"/>
      <c r="BJ528" s="54"/>
      <c r="BK528" s="54">
        <f t="shared" si="23"/>
        <v>1</v>
      </c>
      <c r="BL528" s="54"/>
      <c r="BM528" s="54"/>
      <c r="BN528" s="54"/>
      <c r="BO528" s="54">
        <f>LOOKUP(BK528,標準報酬等級表!$B$11:$B$42,標準報酬等級表!$D$11:$D$42)</f>
        <v>88</v>
      </c>
      <c r="BP528" s="54"/>
      <c r="BQ528" s="54"/>
      <c r="BR528" s="54"/>
      <c r="BS528" s="49"/>
      <c r="BT528" s="49"/>
      <c r="BU528" s="49"/>
      <c r="BV528" s="49"/>
      <c r="BW528" s="49"/>
      <c r="BX528" s="49"/>
      <c r="BY528" s="49"/>
      <c r="BZ528" s="49"/>
      <c r="CA528" s="49"/>
      <c r="CB528" s="49"/>
      <c r="CC528" s="55"/>
      <c r="CD528" s="55"/>
      <c r="CE528" s="55"/>
      <c r="CF528" s="55"/>
      <c r="CG528" s="55"/>
      <c r="CH528" s="55"/>
    </row>
    <row r="529" spans="2:86" ht="21.75" customHeight="1" x14ac:dyDescent="0.15">
      <c r="B529" s="55"/>
      <c r="C529" s="55"/>
      <c r="D529" s="55"/>
      <c r="E529" s="55"/>
      <c r="F529" s="55"/>
      <c r="G529" s="55"/>
      <c r="H529" s="55"/>
      <c r="I529" s="55"/>
      <c r="J529" s="55"/>
      <c r="K529" s="55"/>
      <c r="L529" s="55"/>
      <c r="M529" s="55"/>
      <c r="N529" s="55"/>
      <c r="O529" s="55"/>
      <c r="P529" s="55"/>
      <c r="Q529" s="55"/>
      <c r="R529" s="55"/>
      <c r="S529" s="55"/>
      <c r="T529" s="55"/>
      <c r="U529" s="49"/>
      <c r="V529" s="49"/>
      <c r="W529" s="49"/>
      <c r="X529" s="49"/>
      <c r="Y529" s="49"/>
      <c r="Z529" s="49"/>
      <c r="AA529" s="49"/>
      <c r="AB529" s="49"/>
      <c r="AC529" s="49"/>
      <c r="AD529" s="49"/>
      <c r="AE529" s="49"/>
      <c r="AF529" s="49"/>
      <c r="AG529" s="55"/>
      <c r="AH529" s="55"/>
      <c r="AI529" s="55"/>
      <c r="AJ529" s="55"/>
      <c r="AK529" s="55"/>
      <c r="AL529" s="55"/>
      <c r="AM529" s="55"/>
      <c r="AN529" s="55"/>
      <c r="AO529" s="55"/>
      <c r="AP529" s="55"/>
      <c r="AQ529" s="55"/>
      <c r="AR529" s="55"/>
      <c r="AS529" s="55"/>
      <c r="AT529" s="89">
        <f t="shared" si="21"/>
        <v>0</v>
      </c>
      <c r="AU529" s="89"/>
      <c r="AV529" s="89"/>
      <c r="AW529" s="89"/>
      <c r="AX529" s="89"/>
      <c r="AY529" s="54">
        <f>MATCH(AT529,標準報酬等級表!$F$8:$F$57,1)</f>
        <v>1</v>
      </c>
      <c r="AZ529" s="54"/>
      <c r="BA529" s="54"/>
      <c r="BB529" s="54">
        <f>LOOKUP(AY529,標準報酬等級表!$A$8:$A$57,標準報酬等級表!$D$8:$D$57)</f>
        <v>58</v>
      </c>
      <c r="BC529" s="54"/>
      <c r="BD529" s="54"/>
      <c r="BE529" s="54">
        <f t="shared" si="22"/>
        <v>1</v>
      </c>
      <c r="BF529" s="54"/>
      <c r="BG529" s="54"/>
      <c r="BH529" s="54">
        <f>LOOKUP(BE529,標準報酬等級表!$B$11:$B$42,標準報酬等級表!$D$11:$D$42)</f>
        <v>88</v>
      </c>
      <c r="BI529" s="54"/>
      <c r="BJ529" s="54"/>
      <c r="BK529" s="54">
        <f t="shared" si="23"/>
        <v>1</v>
      </c>
      <c r="BL529" s="54"/>
      <c r="BM529" s="54"/>
      <c r="BN529" s="54"/>
      <c r="BO529" s="54">
        <f>LOOKUP(BK529,標準報酬等級表!$B$11:$B$42,標準報酬等級表!$D$11:$D$42)</f>
        <v>88</v>
      </c>
      <c r="BP529" s="54"/>
      <c r="BQ529" s="54"/>
      <c r="BR529" s="54"/>
      <c r="BS529" s="49"/>
      <c r="BT529" s="49"/>
      <c r="BU529" s="49"/>
      <c r="BV529" s="49"/>
      <c r="BW529" s="49"/>
      <c r="BX529" s="49"/>
      <c r="BY529" s="49"/>
      <c r="BZ529" s="49"/>
      <c r="CA529" s="49"/>
      <c r="CB529" s="49"/>
      <c r="CC529" s="55"/>
      <c r="CD529" s="55"/>
      <c r="CE529" s="55"/>
      <c r="CF529" s="55"/>
      <c r="CG529" s="55"/>
      <c r="CH529" s="55"/>
    </row>
    <row r="530" spans="2:86" ht="21.75" customHeight="1" x14ac:dyDescent="0.15">
      <c r="B530" s="55"/>
      <c r="C530" s="55"/>
      <c r="D530" s="55"/>
      <c r="E530" s="55"/>
      <c r="F530" s="55"/>
      <c r="G530" s="55"/>
      <c r="H530" s="55"/>
      <c r="I530" s="55"/>
      <c r="J530" s="55"/>
      <c r="K530" s="55"/>
      <c r="L530" s="55"/>
      <c r="M530" s="55"/>
      <c r="N530" s="55"/>
      <c r="O530" s="55"/>
      <c r="P530" s="55"/>
      <c r="Q530" s="55"/>
      <c r="R530" s="55"/>
      <c r="S530" s="55"/>
      <c r="T530" s="55"/>
      <c r="U530" s="49"/>
      <c r="V530" s="49"/>
      <c r="W530" s="49"/>
      <c r="X530" s="49"/>
      <c r="Y530" s="49"/>
      <c r="Z530" s="49"/>
      <c r="AA530" s="49"/>
      <c r="AB530" s="49"/>
      <c r="AC530" s="49"/>
      <c r="AD530" s="49"/>
      <c r="AE530" s="49"/>
      <c r="AF530" s="49"/>
      <c r="AG530" s="55"/>
      <c r="AH530" s="55"/>
      <c r="AI530" s="55"/>
      <c r="AJ530" s="55"/>
      <c r="AK530" s="55"/>
      <c r="AL530" s="55"/>
      <c r="AM530" s="55"/>
      <c r="AN530" s="55"/>
      <c r="AO530" s="55"/>
      <c r="AP530" s="55"/>
      <c r="AQ530" s="55"/>
      <c r="AR530" s="55"/>
      <c r="AS530" s="55"/>
      <c r="AT530" s="89">
        <f t="shared" si="21"/>
        <v>0</v>
      </c>
      <c r="AU530" s="89"/>
      <c r="AV530" s="89"/>
      <c r="AW530" s="89"/>
      <c r="AX530" s="89"/>
      <c r="AY530" s="54">
        <f>MATCH(AT530,標準報酬等級表!$F$8:$F$57,1)</f>
        <v>1</v>
      </c>
      <c r="AZ530" s="54"/>
      <c r="BA530" s="54"/>
      <c r="BB530" s="54">
        <f>LOOKUP(AY530,標準報酬等級表!$A$8:$A$57,標準報酬等級表!$D$8:$D$57)</f>
        <v>58</v>
      </c>
      <c r="BC530" s="54"/>
      <c r="BD530" s="54"/>
      <c r="BE530" s="54">
        <f t="shared" si="22"/>
        <v>1</v>
      </c>
      <c r="BF530" s="54"/>
      <c r="BG530" s="54"/>
      <c r="BH530" s="54">
        <f>LOOKUP(BE530,標準報酬等級表!$B$11:$B$42,標準報酬等級表!$D$11:$D$42)</f>
        <v>88</v>
      </c>
      <c r="BI530" s="54"/>
      <c r="BJ530" s="54"/>
      <c r="BK530" s="54">
        <f t="shared" si="23"/>
        <v>1</v>
      </c>
      <c r="BL530" s="54"/>
      <c r="BM530" s="54"/>
      <c r="BN530" s="54"/>
      <c r="BO530" s="54">
        <f>LOOKUP(BK530,標準報酬等級表!$B$11:$B$42,標準報酬等級表!$D$11:$D$42)</f>
        <v>88</v>
      </c>
      <c r="BP530" s="54"/>
      <c r="BQ530" s="54"/>
      <c r="BR530" s="54"/>
      <c r="BS530" s="49"/>
      <c r="BT530" s="49"/>
      <c r="BU530" s="49"/>
      <c r="BV530" s="49"/>
      <c r="BW530" s="49"/>
      <c r="BX530" s="49"/>
      <c r="BY530" s="49"/>
      <c r="BZ530" s="49"/>
      <c r="CA530" s="49"/>
      <c r="CB530" s="49"/>
      <c r="CC530" s="55"/>
      <c r="CD530" s="55"/>
      <c r="CE530" s="55"/>
      <c r="CF530" s="55"/>
      <c r="CG530" s="55"/>
      <c r="CH530" s="55"/>
    </row>
    <row r="531" spans="2:86" ht="21.75" customHeight="1" x14ac:dyDescent="0.15">
      <c r="B531" s="55"/>
      <c r="C531" s="55"/>
      <c r="D531" s="55"/>
      <c r="E531" s="55"/>
      <c r="F531" s="55"/>
      <c r="G531" s="55"/>
      <c r="H531" s="55"/>
      <c r="I531" s="55"/>
      <c r="J531" s="55"/>
      <c r="K531" s="55"/>
      <c r="L531" s="55"/>
      <c r="M531" s="55"/>
      <c r="N531" s="55"/>
      <c r="O531" s="55"/>
      <c r="P531" s="55"/>
      <c r="Q531" s="55"/>
      <c r="R531" s="55"/>
      <c r="S531" s="55"/>
      <c r="T531" s="55"/>
      <c r="U531" s="49"/>
      <c r="V531" s="49"/>
      <c r="W531" s="49"/>
      <c r="X531" s="49"/>
      <c r="Y531" s="49"/>
      <c r="Z531" s="49"/>
      <c r="AA531" s="49"/>
      <c r="AB531" s="49"/>
      <c r="AC531" s="49"/>
      <c r="AD531" s="49"/>
      <c r="AE531" s="49"/>
      <c r="AF531" s="49"/>
      <c r="AG531" s="55"/>
      <c r="AH531" s="55"/>
      <c r="AI531" s="55"/>
      <c r="AJ531" s="55"/>
      <c r="AK531" s="55"/>
      <c r="AL531" s="55"/>
      <c r="AM531" s="55"/>
      <c r="AN531" s="55"/>
      <c r="AO531" s="55"/>
      <c r="AP531" s="55"/>
      <c r="AQ531" s="55"/>
      <c r="AR531" s="55"/>
      <c r="AS531" s="55"/>
      <c r="AT531" s="89">
        <f t="shared" si="21"/>
        <v>0</v>
      </c>
      <c r="AU531" s="89"/>
      <c r="AV531" s="89"/>
      <c r="AW531" s="89"/>
      <c r="AX531" s="89"/>
      <c r="AY531" s="54">
        <f>MATCH(AT531,標準報酬等級表!$F$8:$F$57,1)</f>
        <v>1</v>
      </c>
      <c r="AZ531" s="54"/>
      <c r="BA531" s="54"/>
      <c r="BB531" s="54">
        <f>LOOKUP(AY531,標準報酬等級表!$A$8:$A$57,標準報酬等級表!$D$8:$D$57)</f>
        <v>58</v>
      </c>
      <c r="BC531" s="54"/>
      <c r="BD531" s="54"/>
      <c r="BE531" s="54">
        <f t="shared" si="22"/>
        <v>1</v>
      </c>
      <c r="BF531" s="54"/>
      <c r="BG531" s="54"/>
      <c r="BH531" s="54">
        <f>LOOKUP(BE531,標準報酬等級表!$B$11:$B$42,標準報酬等級表!$D$11:$D$42)</f>
        <v>88</v>
      </c>
      <c r="BI531" s="54"/>
      <c r="BJ531" s="54"/>
      <c r="BK531" s="54">
        <f t="shared" si="23"/>
        <v>1</v>
      </c>
      <c r="BL531" s="54"/>
      <c r="BM531" s="54"/>
      <c r="BN531" s="54"/>
      <c r="BO531" s="54">
        <f>LOOKUP(BK531,標準報酬等級表!$B$11:$B$42,標準報酬等級表!$D$11:$D$42)</f>
        <v>88</v>
      </c>
      <c r="BP531" s="54"/>
      <c r="BQ531" s="54"/>
      <c r="BR531" s="54"/>
      <c r="BS531" s="49"/>
      <c r="BT531" s="49"/>
      <c r="BU531" s="49"/>
      <c r="BV531" s="49"/>
      <c r="BW531" s="49"/>
      <c r="BX531" s="49"/>
      <c r="BY531" s="49"/>
      <c r="BZ531" s="49"/>
      <c r="CA531" s="49"/>
      <c r="CB531" s="49"/>
      <c r="CC531" s="55"/>
      <c r="CD531" s="55"/>
      <c r="CE531" s="55"/>
      <c r="CF531" s="55"/>
      <c r="CG531" s="55"/>
      <c r="CH531" s="55"/>
    </row>
    <row r="532" spans="2:86" ht="21.75" customHeight="1" x14ac:dyDescent="0.15">
      <c r="B532" s="55"/>
      <c r="C532" s="55"/>
      <c r="D532" s="55"/>
      <c r="E532" s="55"/>
      <c r="F532" s="55"/>
      <c r="G532" s="55"/>
      <c r="H532" s="55"/>
      <c r="I532" s="55"/>
      <c r="J532" s="55"/>
      <c r="K532" s="55"/>
      <c r="L532" s="55"/>
      <c r="M532" s="55"/>
      <c r="N532" s="55"/>
      <c r="O532" s="55"/>
      <c r="P532" s="55"/>
      <c r="Q532" s="55"/>
      <c r="R532" s="55"/>
      <c r="S532" s="55"/>
      <c r="T532" s="55"/>
      <c r="U532" s="49"/>
      <c r="V532" s="49"/>
      <c r="W532" s="49"/>
      <c r="X532" s="49"/>
      <c r="Y532" s="49"/>
      <c r="Z532" s="49"/>
      <c r="AA532" s="49"/>
      <c r="AB532" s="49"/>
      <c r="AC532" s="49"/>
      <c r="AD532" s="49"/>
      <c r="AE532" s="49"/>
      <c r="AF532" s="49"/>
      <c r="AG532" s="55"/>
      <c r="AH532" s="55"/>
      <c r="AI532" s="55"/>
      <c r="AJ532" s="55"/>
      <c r="AK532" s="55"/>
      <c r="AL532" s="55"/>
      <c r="AM532" s="55"/>
      <c r="AN532" s="55"/>
      <c r="AO532" s="55"/>
      <c r="AP532" s="55"/>
      <c r="AQ532" s="55"/>
      <c r="AR532" s="55"/>
      <c r="AS532" s="55"/>
      <c r="AT532" s="89">
        <f t="shared" si="21"/>
        <v>0</v>
      </c>
      <c r="AU532" s="89"/>
      <c r="AV532" s="89"/>
      <c r="AW532" s="89"/>
      <c r="AX532" s="89"/>
      <c r="AY532" s="54">
        <f>MATCH(AT532,標準報酬等級表!$F$8:$F$57,1)</f>
        <v>1</v>
      </c>
      <c r="AZ532" s="54"/>
      <c r="BA532" s="54"/>
      <c r="BB532" s="54">
        <f>LOOKUP(AY532,標準報酬等級表!$A$8:$A$57,標準報酬等級表!$D$8:$D$57)</f>
        <v>58</v>
      </c>
      <c r="BC532" s="54"/>
      <c r="BD532" s="54"/>
      <c r="BE532" s="54">
        <f t="shared" si="22"/>
        <v>1</v>
      </c>
      <c r="BF532" s="54"/>
      <c r="BG532" s="54"/>
      <c r="BH532" s="54">
        <f>LOOKUP(BE532,標準報酬等級表!$B$11:$B$42,標準報酬等級表!$D$11:$D$42)</f>
        <v>88</v>
      </c>
      <c r="BI532" s="54"/>
      <c r="BJ532" s="54"/>
      <c r="BK532" s="54">
        <f t="shared" si="23"/>
        <v>1</v>
      </c>
      <c r="BL532" s="54"/>
      <c r="BM532" s="54"/>
      <c r="BN532" s="54"/>
      <c r="BO532" s="54">
        <f>LOOKUP(BK532,標準報酬等級表!$B$11:$B$42,標準報酬等級表!$D$11:$D$42)</f>
        <v>88</v>
      </c>
      <c r="BP532" s="54"/>
      <c r="BQ532" s="54"/>
      <c r="BR532" s="54"/>
      <c r="BS532" s="49"/>
      <c r="BT532" s="49"/>
      <c r="BU532" s="49"/>
      <c r="BV532" s="49"/>
      <c r="BW532" s="49"/>
      <c r="BX532" s="49"/>
      <c r="BY532" s="49"/>
      <c r="BZ532" s="49"/>
      <c r="CA532" s="49"/>
      <c r="CB532" s="49"/>
      <c r="CC532" s="55"/>
      <c r="CD532" s="55"/>
      <c r="CE532" s="55"/>
      <c r="CF532" s="55"/>
      <c r="CG532" s="55"/>
      <c r="CH532" s="55"/>
    </row>
    <row r="533" spans="2:86" ht="21.75" customHeight="1" x14ac:dyDescent="0.15">
      <c r="B533" s="55"/>
      <c r="C533" s="55"/>
      <c r="D533" s="55"/>
      <c r="E533" s="55"/>
      <c r="F533" s="55"/>
      <c r="G533" s="55"/>
      <c r="H533" s="55"/>
      <c r="I533" s="55"/>
      <c r="J533" s="55"/>
      <c r="K533" s="55"/>
      <c r="L533" s="55"/>
      <c r="M533" s="55"/>
      <c r="N533" s="55"/>
      <c r="O533" s="55"/>
      <c r="P533" s="55"/>
      <c r="Q533" s="55"/>
      <c r="R533" s="55"/>
      <c r="S533" s="55"/>
      <c r="T533" s="55"/>
      <c r="U533" s="49"/>
      <c r="V533" s="49"/>
      <c r="W533" s="49"/>
      <c r="X533" s="49"/>
      <c r="Y533" s="49"/>
      <c r="Z533" s="49"/>
      <c r="AA533" s="49"/>
      <c r="AB533" s="49"/>
      <c r="AC533" s="49"/>
      <c r="AD533" s="49"/>
      <c r="AE533" s="49"/>
      <c r="AF533" s="49"/>
      <c r="AG533" s="55"/>
      <c r="AH533" s="55"/>
      <c r="AI533" s="55"/>
      <c r="AJ533" s="55"/>
      <c r="AK533" s="55"/>
      <c r="AL533" s="55"/>
      <c r="AM533" s="55"/>
      <c r="AN533" s="55"/>
      <c r="AO533" s="55"/>
      <c r="AP533" s="55"/>
      <c r="AQ533" s="55"/>
      <c r="AR533" s="55"/>
      <c r="AS533" s="55"/>
      <c r="AT533" s="89">
        <f t="shared" ref="AT533:AT596" si="24">AJ533+AO533</f>
        <v>0</v>
      </c>
      <c r="AU533" s="89"/>
      <c r="AV533" s="89"/>
      <c r="AW533" s="89"/>
      <c r="AX533" s="89"/>
      <c r="AY533" s="54">
        <f>MATCH(AT533,標準報酬等級表!$F$8:$F$57,1)</f>
        <v>1</v>
      </c>
      <c r="AZ533" s="54"/>
      <c r="BA533" s="54"/>
      <c r="BB533" s="54">
        <f>LOOKUP(AY533,標準報酬等級表!$A$8:$A$57,標準報酬等級表!$D$8:$D$57)</f>
        <v>58</v>
      </c>
      <c r="BC533" s="54"/>
      <c r="BD533" s="54"/>
      <c r="BE533" s="54">
        <f t="shared" ref="BE533:BE596" si="25">BK533</f>
        <v>1</v>
      </c>
      <c r="BF533" s="54"/>
      <c r="BG533" s="54"/>
      <c r="BH533" s="54">
        <f>LOOKUP(BE533,標準報酬等級表!$B$11:$B$42,標準報酬等級表!$D$11:$D$42)</f>
        <v>88</v>
      </c>
      <c r="BI533" s="54"/>
      <c r="BJ533" s="54"/>
      <c r="BK533" s="54">
        <f t="shared" si="23"/>
        <v>1</v>
      </c>
      <c r="BL533" s="54"/>
      <c r="BM533" s="54"/>
      <c r="BN533" s="54"/>
      <c r="BO533" s="54">
        <f>LOOKUP(BK533,標準報酬等級表!$B$11:$B$42,標準報酬等級表!$D$11:$D$42)</f>
        <v>88</v>
      </c>
      <c r="BP533" s="54"/>
      <c r="BQ533" s="54"/>
      <c r="BR533" s="54"/>
      <c r="BS533" s="49"/>
      <c r="BT533" s="49"/>
      <c r="BU533" s="49"/>
      <c r="BV533" s="49"/>
      <c r="BW533" s="49"/>
      <c r="BX533" s="49"/>
      <c r="BY533" s="49"/>
      <c r="BZ533" s="49"/>
      <c r="CA533" s="49"/>
      <c r="CB533" s="49"/>
      <c r="CC533" s="55"/>
      <c r="CD533" s="55"/>
      <c r="CE533" s="55"/>
      <c r="CF533" s="55"/>
      <c r="CG533" s="55"/>
      <c r="CH533" s="55"/>
    </row>
    <row r="534" spans="2:86" ht="21.75" customHeight="1" x14ac:dyDescent="0.15">
      <c r="B534" s="55"/>
      <c r="C534" s="55"/>
      <c r="D534" s="55"/>
      <c r="E534" s="55"/>
      <c r="F534" s="55"/>
      <c r="G534" s="55"/>
      <c r="H534" s="55"/>
      <c r="I534" s="55"/>
      <c r="J534" s="55"/>
      <c r="K534" s="55"/>
      <c r="L534" s="55"/>
      <c r="M534" s="55"/>
      <c r="N534" s="55"/>
      <c r="O534" s="55"/>
      <c r="P534" s="55"/>
      <c r="Q534" s="55"/>
      <c r="R534" s="55"/>
      <c r="S534" s="55"/>
      <c r="T534" s="55"/>
      <c r="U534" s="49"/>
      <c r="V534" s="49"/>
      <c r="W534" s="49"/>
      <c r="X534" s="49"/>
      <c r="Y534" s="49"/>
      <c r="Z534" s="49"/>
      <c r="AA534" s="49"/>
      <c r="AB534" s="49"/>
      <c r="AC534" s="49"/>
      <c r="AD534" s="49"/>
      <c r="AE534" s="49"/>
      <c r="AF534" s="49"/>
      <c r="AG534" s="55"/>
      <c r="AH534" s="55"/>
      <c r="AI534" s="55"/>
      <c r="AJ534" s="55"/>
      <c r="AK534" s="55"/>
      <c r="AL534" s="55"/>
      <c r="AM534" s="55"/>
      <c r="AN534" s="55"/>
      <c r="AO534" s="55"/>
      <c r="AP534" s="55"/>
      <c r="AQ534" s="55"/>
      <c r="AR534" s="55"/>
      <c r="AS534" s="55"/>
      <c r="AT534" s="89">
        <f t="shared" si="24"/>
        <v>0</v>
      </c>
      <c r="AU534" s="89"/>
      <c r="AV534" s="89"/>
      <c r="AW534" s="89"/>
      <c r="AX534" s="89"/>
      <c r="AY534" s="54">
        <f>MATCH(AT534,標準報酬等級表!$F$8:$F$57,1)</f>
        <v>1</v>
      </c>
      <c r="AZ534" s="54"/>
      <c r="BA534" s="54"/>
      <c r="BB534" s="54">
        <f>LOOKUP(AY534,標準報酬等級表!$A$8:$A$57,標準報酬等級表!$D$8:$D$57)</f>
        <v>58</v>
      </c>
      <c r="BC534" s="54"/>
      <c r="BD534" s="54"/>
      <c r="BE534" s="54">
        <f t="shared" si="25"/>
        <v>1</v>
      </c>
      <c r="BF534" s="54"/>
      <c r="BG534" s="54"/>
      <c r="BH534" s="54">
        <f>LOOKUP(BE534,標準報酬等級表!$B$11:$B$42,標準報酬等級表!$D$11:$D$42)</f>
        <v>88</v>
      </c>
      <c r="BI534" s="54"/>
      <c r="BJ534" s="54"/>
      <c r="BK534" s="54">
        <f t="shared" ref="BK534:BK597" si="26">IF(AY534&gt;35,32,IF(AY534&lt;4,1,AY534-3))</f>
        <v>1</v>
      </c>
      <c r="BL534" s="54"/>
      <c r="BM534" s="54"/>
      <c r="BN534" s="54"/>
      <c r="BO534" s="54">
        <f>LOOKUP(BK534,標準報酬等級表!$B$11:$B$42,標準報酬等級表!$D$11:$D$42)</f>
        <v>88</v>
      </c>
      <c r="BP534" s="54"/>
      <c r="BQ534" s="54"/>
      <c r="BR534" s="54"/>
      <c r="BS534" s="49"/>
      <c r="BT534" s="49"/>
      <c r="BU534" s="49"/>
      <c r="BV534" s="49"/>
      <c r="BW534" s="49"/>
      <c r="BX534" s="49"/>
      <c r="BY534" s="49"/>
      <c r="BZ534" s="49"/>
      <c r="CA534" s="49"/>
      <c r="CB534" s="49"/>
      <c r="CC534" s="55"/>
      <c r="CD534" s="55"/>
      <c r="CE534" s="55"/>
      <c r="CF534" s="55"/>
      <c r="CG534" s="55"/>
      <c r="CH534" s="55"/>
    </row>
    <row r="535" spans="2:86" ht="21.75" customHeight="1" x14ac:dyDescent="0.15">
      <c r="B535" s="55"/>
      <c r="C535" s="55"/>
      <c r="D535" s="55"/>
      <c r="E535" s="55"/>
      <c r="F535" s="55"/>
      <c r="G535" s="55"/>
      <c r="H535" s="55"/>
      <c r="I535" s="55"/>
      <c r="J535" s="55"/>
      <c r="K535" s="55"/>
      <c r="L535" s="55"/>
      <c r="M535" s="55"/>
      <c r="N535" s="55"/>
      <c r="O535" s="55"/>
      <c r="P535" s="55"/>
      <c r="Q535" s="55"/>
      <c r="R535" s="55"/>
      <c r="S535" s="55"/>
      <c r="T535" s="55"/>
      <c r="U535" s="49"/>
      <c r="V535" s="49"/>
      <c r="W535" s="49"/>
      <c r="X535" s="49"/>
      <c r="Y535" s="49"/>
      <c r="Z535" s="49"/>
      <c r="AA535" s="49"/>
      <c r="AB535" s="49"/>
      <c r="AC535" s="49"/>
      <c r="AD535" s="49"/>
      <c r="AE535" s="49"/>
      <c r="AF535" s="49"/>
      <c r="AG535" s="55"/>
      <c r="AH535" s="55"/>
      <c r="AI535" s="55"/>
      <c r="AJ535" s="55"/>
      <c r="AK535" s="55"/>
      <c r="AL535" s="55"/>
      <c r="AM535" s="55"/>
      <c r="AN535" s="55"/>
      <c r="AO535" s="55"/>
      <c r="AP535" s="55"/>
      <c r="AQ535" s="55"/>
      <c r="AR535" s="55"/>
      <c r="AS535" s="55"/>
      <c r="AT535" s="89">
        <f t="shared" si="24"/>
        <v>0</v>
      </c>
      <c r="AU535" s="89"/>
      <c r="AV535" s="89"/>
      <c r="AW535" s="89"/>
      <c r="AX535" s="89"/>
      <c r="AY535" s="54">
        <f>MATCH(AT535,標準報酬等級表!$F$8:$F$57,1)</f>
        <v>1</v>
      </c>
      <c r="AZ535" s="54"/>
      <c r="BA535" s="54"/>
      <c r="BB535" s="54">
        <f>LOOKUP(AY535,標準報酬等級表!$A$8:$A$57,標準報酬等級表!$D$8:$D$57)</f>
        <v>58</v>
      </c>
      <c r="BC535" s="54"/>
      <c r="BD535" s="54"/>
      <c r="BE535" s="54">
        <f t="shared" si="25"/>
        <v>1</v>
      </c>
      <c r="BF535" s="54"/>
      <c r="BG535" s="54"/>
      <c r="BH535" s="54">
        <f>LOOKUP(BE535,標準報酬等級表!$B$11:$B$42,標準報酬等級表!$D$11:$D$42)</f>
        <v>88</v>
      </c>
      <c r="BI535" s="54"/>
      <c r="BJ535" s="54"/>
      <c r="BK535" s="54">
        <f t="shared" si="26"/>
        <v>1</v>
      </c>
      <c r="BL535" s="54"/>
      <c r="BM535" s="54"/>
      <c r="BN535" s="54"/>
      <c r="BO535" s="54">
        <f>LOOKUP(BK535,標準報酬等級表!$B$11:$B$42,標準報酬等級表!$D$11:$D$42)</f>
        <v>88</v>
      </c>
      <c r="BP535" s="54"/>
      <c r="BQ535" s="54"/>
      <c r="BR535" s="54"/>
      <c r="BS535" s="49"/>
      <c r="BT535" s="49"/>
      <c r="BU535" s="49"/>
      <c r="BV535" s="49"/>
      <c r="BW535" s="49"/>
      <c r="BX535" s="49"/>
      <c r="BY535" s="49"/>
      <c r="BZ535" s="49"/>
      <c r="CA535" s="49"/>
      <c r="CB535" s="49"/>
      <c r="CC535" s="55"/>
      <c r="CD535" s="55"/>
      <c r="CE535" s="55"/>
      <c r="CF535" s="55"/>
      <c r="CG535" s="55"/>
      <c r="CH535" s="55"/>
    </row>
    <row r="536" spans="2:86" ht="21.75" customHeight="1" x14ac:dyDescent="0.15">
      <c r="B536" s="55"/>
      <c r="C536" s="55"/>
      <c r="D536" s="55"/>
      <c r="E536" s="55"/>
      <c r="F536" s="55"/>
      <c r="G536" s="55"/>
      <c r="H536" s="55"/>
      <c r="I536" s="55"/>
      <c r="J536" s="55"/>
      <c r="K536" s="55"/>
      <c r="L536" s="55"/>
      <c r="M536" s="55"/>
      <c r="N536" s="55"/>
      <c r="O536" s="55"/>
      <c r="P536" s="55"/>
      <c r="Q536" s="55"/>
      <c r="R536" s="55"/>
      <c r="S536" s="55"/>
      <c r="T536" s="55"/>
      <c r="U536" s="49"/>
      <c r="V536" s="49"/>
      <c r="W536" s="49"/>
      <c r="X536" s="49"/>
      <c r="Y536" s="49"/>
      <c r="Z536" s="49"/>
      <c r="AA536" s="49"/>
      <c r="AB536" s="49"/>
      <c r="AC536" s="49"/>
      <c r="AD536" s="49"/>
      <c r="AE536" s="49"/>
      <c r="AF536" s="49"/>
      <c r="AG536" s="55"/>
      <c r="AH536" s="55"/>
      <c r="AI536" s="55"/>
      <c r="AJ536" s="55"/>
      <c r="AK536" s="55"/>
      <c r="AL536" s="55"/>
      <c r="AM536" s="55"/>
      <c r="AN536" s="55"/>
      <c r="AO536" s="55"/>
      <c r="AP536" s="55"/>
      <c r="AQ536" s="55"/>
      <c r="AR536" s="55"/>
      <c r="AS536" s="55"/>
      <c r="AT536" s="89">
        <f t="shared" si="24"/>
        <v>0</v>
      </c>
      <c r="AU536" s="89"/>
      <c r="AV536" s="89"/>
      <c r="AW536" s="89"/>
      <c r="AX536" s="89"/>
      <c r="AY536" s="54">
        <f>MATCH(AT536,標準報酬等級表!$F$8:$F$57,1)</f>
        <v>1</v>
      </c>
      <c r="AZ536" s="54"/>
      <c r="BA536" s="54"/>
      <c r="BB536" s="54">
        <f>LOOKUP(AY536,標準報酬等級表!$A$8:$A$57,標準報酬等級表!$D$8:$D$57)</f>
        <v>58</v>
      </c>
      <c r="BC536" s="54"/>
      <c r="BD536" s="54"/>
      <c r="BE536" s="54">
        <f t="shared" si="25"/>
        <v>1</v>
      </c>
      <c r="BF536" s="54"/>
      <c r="BG536" s="54"/>
      <c r="BH536" s="54">
        <f>LOOKUP(BE536,標準報酬等級表!$B$11:$B$42,標準報酬等級表!$D$11:$D$42)</f>
        <v>88</v>
      </c>
      <c r="BI536" s="54"/>
      <c r="BJ536" s="54"/>
      <c r="BK536" s="54">
        <f t="shared" si="26"/>
        <v>1</v>
      </c>
      <c r="BL536" s="54"/>
      <c r="BM536" s="54"/>
      <c r="BN536" s="54"/>
      <c r="BO536" s="54">
        <f>LOOKUP(BK536,標準報酬等級表!$B$11:$B$42,標準報酬等級表!$D$11:$D$42)</f>
        <v>88</v>
      </c>
      <c r="BP536" s="54"/>
      <c r="BQ536" s="54"/>
      <c r="BR536" s="54"/>
      <c r="BS536" s="49"/>
      <c r="BT536" s="49"/>
      <c r="BU536" s="49"/>
      <c r="BV536" s="49"/>
      <c r="BW536" s="49"/>
      <c r="BX536" s="49"/>
      <c r="BY536" s="49"/>
      <c r="BZ536" s="49"/>
      <c r="CA536" s="49"/>
      <c r="CB536" s="49"/>
      <c r="CC536" s="55"/>
      <c r="CD536" s="55"/>
      <c r="CE536" s="55"/>
      <c r="CF536" s="55"/>
      <c r="CG536" s="55"/>
      <c r="CH536" s="55"/>
    </row>
    <row r="537" spans="2:86" ht="21.75" customHeight="1" x14ac:dyDescent="0.15">
      <c r="B537" s="55"/>
      <c r="C537" s="55"/>
      <c r="D537" s="55"/>
      <c r="E537" s="55"/>
      <c r="F537" s="55"/>
      <c r="G537" s="55"/>
      <c r="H537" s="55"/>
      <c r="I537" s="55"/>
      <c r="J537" s="55"/>
      <c r="K537" s="55"/>
      <c r="L537" s="55"/>
      <c r="M537" s="55"/>
      <c r="N537" s="55"/>
      <c r="O537" s="55"/>
      <c r="P537" s="55"/>
      <c r="Q537" s="55"/>
      <c r="R537" s="55"/>
      <c r="S537" s="55"/>
      <c r="T537" s="55"/>
      <c r="U537" s="49"/>
      <c r="V537" s="49"/>
      <c r="W537" s="49"/>
      <c r="X537" s="49"/>
      <c r="Y537" s="49"/>
      <c r="Z537" s="49"/>
      <c r="AA537" s="49"/>
      <c r="AB537" s="49"/>
      <c r="AC537" s="49"/>
      <c r="AD537" s="49"/>
      <c r="AE537" s="49"/>
      <c r="AF537" s="49"/>
      <c r="AG537" s="55"/>
      <c r="AH537" s="55"/>
      <c r="AI537" s="55"/>
      <c r="AJ537" s="55"/>
      <c r="AK537" s="55"/>
      <c r="AL537" s="55"/>
      <c r="AM537" s="55"/>
      <c r="AN537" s="55"/>
      <c r="AO537" s="55"/>
      <c r="AP537" s="55"/>
      <c r="AQ537" s="55"/>
      <c r="AR537" s="55"/>
      <c r="AS537" s="55"/>
      <c r="AT537" s="89">
        <f t="shared" si="24"/>
        <v>0</v>
      </c>
      <c r="AU537" s="89"/>
      <c r="AV537" s="89"/>
      <c r="AW537" s="89"/>
      <c r="AX537" s="89"/>
      <c r="AY537" s="54">
        <f>MATCH(AT537,標準報酬等級表!$F$8:$F$57,1)</f>
        <v>1</v>
      </c>
      <c r="AZ537" s="54"/>
      <c r="BA537" s="54"/>
      <c r="BB537" s="54">
        <f>LOOKUP(AY537,標準報酬等級表!$A$8:$A$57,標準報酬等級表!$D$8:$D$57)</f>
        <v>58</v>
      </c>
      <c r="BC537" s="54"/>
      <c r="BD537" s="54"/>
      <c r="BE537" s="54">
        <f t="shared" si="25"/>
        <v>1</v>
      </c>
      <c r="BF537" s="54"/>
      <c r="BG537" s="54"/>
      <c r="BH537" s="54">
        <f>LOOKUP(BE537,標準報酬等級表!$B$11:$B$42,標準報酬等級表!$D$11:$D$42)</f>
        <v>88</v>
      </c>
      <c r="BI537" s="54"/>
      <c r="BJ537" s="54"/>
      <c r="BK537" s="54">
        <f t="shared" si="26"/>
        <v>1</v>
      </c>
      <c r="BL537" s="54"/>
      <c r="BM537" s="54"/>
      <c r="BN537" s="54"/>
      <c r="BO537" s="54">
        <f>LOOKUP(BK537,標準報酬等級表!$B$11:$B$42,標準報酬等級表!$D$11:$D$42)</f>
        <v>88</v>
      </c>
      <c r="BP537" s="54"/>
      <c r="BQ537" s="54"/>
      <c r="BR537" s="54"/>
      <c r="BS537" s="49"/>
      <c r="BT537" s="49"/>
      <c r="BU537" s="49"/>
      <c r="BV537" s="49"/>
      <c r="BW537" s="49"/>
      <c r="BX537" s="49"/>
      <c r="BY537" s="49"/>
      <c r="BZ537" s="49"/>
      <c r="CA537" s="49"/>
      <c r="CB537" s="49"/>
      <c r="CC537" s="55"/>
      <c r="CD537" s="55"/>
      <c r="CE537" s="55"/>
      <c r="CF537" s="55"/>
      <c r="CG537" s="55"/>
      <c r="CH537" s="55"/>
    </row>
    <row r="538" spans="2:86" ht="21.75" customHeight="1" x14ac:dyDescent="0.15">
      <c r="B538" s="55"/>
      <c r="C538" s="55"/>
      <c r="D538" s="55"/>
      <c r="E538" s="55"/>
      <c r="F538" s="55"/>
      <c r="G538" s="55"/>
      <c r="H538" s="55"/>
      <c r="I538" s="55"/>
      <c r="J538" s="55"/>
      <c r="K538" s="55"/>
      <c r="L538" s="55"/>
      <c r="M538" s="55"/>
      <c r="N538" s="55"/>
      <c r="O538" s="55"/>
      <c r="P538" s="55"/>
      <c r="Q538" s="55"/>
      <c r="R538" s="55"/>
      <c r="S538" s="55"/>
      <c r="T538" s="55"/>
      <c r="U538" s="49"/>
      <c r="V538" s="49"/>
      <c r="W538" s="49"/>
      <c r="X538" s="49"/>
      <c r="Y538" s="49"/>
      <c r="Z538" s="49"/>
      <c r="AA538" s="49"/>
      <c r="AB538" s="49"/>
      <c r="AC538" s="49"/>
      <c r="AD538" s="49"/>
      <c r="AE538" s="49"/>
      <c r="AF538" s="49"/>
      <c r="AG538" s="55"/>
      <c r="AH538" s="55"/>
      <c r="AI538" s="55"/>
      <c r="AJ538" s="55"/>
      <c r="AK538" s="55"/>
      <c r="AL538" s="55"/>
      <c r="AM538" s="55"/>
      <c r="AN538" s="55"/>
      <c r="AO538" s="55"/>
      <c r="AP538" s="55"/>
      <c r="AQ538" s="55"/>
      <c r="AR538" s="55"/>
      <c r="AS538" s="55"/>
      <c r="AT538" s="89">
        <f t="shared" si="24"/>
        <v>0</v>
      </c>
      <c r="AU538" s="89"/>
      <c r="AV538" s="89"/>
      <c r="AW538" s="89"/>
      <c r="AX538" s="89"/>
      <c r="AY538" s="54">
        <f>MATCH(AT538,標準報酬等級表!$F$8:$F$57,1)</f>
        <v>1</v>
      </c>
      <c r="AZ538" s="54"/>
      <c r="BA538" s="54"/>
      <c r="BB538" s="54">
        <f>LOOKUP(AY538,標準報酬等級表!$A$8:$A$57,標準報酬等級表!$D$8:$D$57)</f>
        <v>58</v>
      </c>
      <c r="BC538" s="54"/>
      <c r="BD538" s="54"/>
      <c r="BE538" s="54">
        <f t="shared" si="25"/>
        <v>1</v>
      </c>
      <c r="BF538" s="54"/>
      <c r="BG538" s="54"/>
      <c r="BH538" s="54">
        <f>LOOKUP(BE538,標準報酬等級表!$B$11:$B$42,標準報酬等級表!$D$11:$D$42)</f>
        <v>88</v>
      </c>
      <c r="BI538" s="54"/>
      <c r="BJ538" s="54"/>
      <c r="BK538" s="54">
        <f t="shared" si="26"/>
        <v>1</v>
      </c>
      <c r="BL538" s="54"/>
      <c r="BM538" s="54"/>
      <c r="BN538" s="54"/>
      <c r="BO538" s="54">
        <f>LOOKUP(BK538,標準報酬等級表!$B$11:$B$42,標準報酬等級表!$D$11:$D$42)</f>
        <v>88</v>
      </c>
      <c r="BP538" s="54"/>
      <c r="BQ538" s="54"/>
      <c r="BR538" s="54"/>
      <c r="BS538" s="49"/>
      <c r="BT538" s="49"/>
      <c r="BU538" s="49"/>
      <c r="BV538" s="49"/>
      <c r="BW538" s="49"/>
      <c r="BX538" s="49"/>
      <c r="BY538" s="49"/>
      <c r="BZ538" s="49"/>
      <c r="CA538" s="49"/>
      <c r="CB538" s="49"/>
      <c r="CC538" s="55"/>
      <c r="CD538" s="55"/>
      <c r="CE538" s="55"/>
      <c r="CF538" s="55"/>
      <c r="CG538" s="55"/>
      <c r="CH538" s="55"/>
    </row>
    <row r="539" spans="2:86" ht="21.75" customHeight="1" x14ac:dyDescent="0.15">
      <c r="B539" s="55"/>
      <c r="C539" s="55"/>
      <c r="D539" s="55"/>
      <c r="E539" s="55"/>
      <c r="F539" s="55"/>
      <c r="G539" s="55"/>
      <c r="H539" s="55"/>
      <c r="I539" s="55"/>
      <c r="J539" s="55"/>
      <c r="K539" s="55"/>
      <c r="L539" s="55"/>
      <c r="M539" s="55"/>
      <c r="N539" s="55"/>
      <c r="O539" s="55"/>
      <c r="P539" s="55"/>
      <c r="Q539" s="55"/>
      <c r="R539" s="55"/>
      <c r="S539" s="55"/>
      <c r="T539" s="55"/>
      <c r="U539" s="49"/>
      <c r="V539" s="49"/>
      <c r="W539" s="49"/>
      <c r="X539" s="49"/>
      <c r="Y539" s="49"/>
      <c r="Z539" s="49"/>
      <c r="AA539" s="49"/>
      <c r="AB539" s="49"/>
      <c r="AC539" s="49"/>
      <c r="AD539" s="49"/>
      <c r="AE539" s="49"/>
      <c r="AF539" s="49"/>
      <c r="AG539" s="55"/>
      <c r="AH539" s="55"/>
      <c r="AI539" s="55"/>
      <c r="AJ539" s="55"/>
      <c r="AK539" s="55"/>
      <c r="AL539" s="55"/>
      <c r="AM539" s="55"/>
      <c r="AN539" s="55"/>
      <c r="AO539" s="55"/>
      <c r="AP539" s="55"/>
      <c r="AQ539" s="55"/>
      <c r="AR539" s="55"/>
      <c r="AS539" s="55"/>
      <c r="AT539" s="89">
        <f t="shared" si="24"/>
        <v>0</v>
      </c>
      <c r="AU539" s="89"/>
      <c r="AV539" s="89"/>
      <c r="AW539" s="89"/>
      <c r="AX539" s="89"/>
      <c r="AY539" s="54">
        <f>MATCH(AT539,標準報酬等級表!$F$8:$F$57,1)</f>
        <v>1</v>
      </c>
      <c r="AZ539" s="54"/>
      <c r="BA539" s="54"/>
      <c r="BB539" s="54">
        <f>LOOKUP(AY539,標準報酬等級表!$A$8:$A$57,標準報酬等級表!$D$8:$D$57)</f>
        <v>58</v>
      </c>
      <c r="BC539" s="54"/>
      <c r="BD539" s="54"/>
      <c r="BE539" s="54">
        <f t="shared" si="25"/>
        <v>1</v>
      </c>
      <c r="BF539" s="54"/>
      <c r="BG539" s="54"/>
      <c r="BH539" s="54">
        <f>LOOKUP(BE539,標準報酬等級表!$B$11:$B$42,標準報酬等級表!$D$11:$D$42)</f>
        <v>88</v>
      </c>
      <c r="BI539" s="54"/>
      <c r="BJ539" s="54"/>
      <c r="BK539" s="54">
        <f t="shared" si="26"/>
        <v>1</v>
      </c>
      <c r="BL539" s="54"/>
      <c r="BM539" s="54"/>
      <c r="BN539" s="54"/>
      <c r="BO539" s="54">
        <f>LOOKUP(BK539,標準報酬等級表!$B$11:$B$42,標準報酬等級表!$D$11:$D$42)</f>
        <v>88</v>
      </c>
      <c r="BP539" s="54"/>
      <c r="BQ539" s="54"/>
      <c r="BR539" s="54"/>
      <c r="BS539" s="49"/>
      <c r="BT539" s="49"/>
      <c r="BU539" s="49"/>
      <c r="BV539" s="49"/>
      <c r="BW539" s="49"/>
      <c r="BX539" s="49"/>
      <c r="BY539" s="49"/>
      <c r="BZ539" s="49"/>
      <c r="CA539" s="49"/>
      <c r="CB539" s="49"/>
      <c r="CC539" s="55"/>
      <c r="CD539" s="55"/>
      <c r="CE539" s="55"/>
      <c r="CF539" s="55"/>
      <c r="CG539" s="55"/>
      <c r="CH539" s="55"/>
    </row>
    <row r="540" spans="2:86" ht="21.75" customHeight="1" x14ac:dyDescent="0.15">
      <c r="B540" s="55"/>
      <c r="C540" s="55"/>
      <c r="D540" s="55"/>
      <c r="E540" s="55"/>
      <c r="F540" s="55"/>
      <c r="G540" s="55"/>
      <c r="H540" s="55"/>
      <c r="I540" s="55"/>
      <c r="J540" s="55"/>
      <c r="K540" s="55"/>
      <c r="L540" s="55"/>
      <c r="M540" s="55"/>
      <c r="N540" s="55"/>
      <c r="O540" s="55"/>
      <c r="P540" s="55"/>
      <c r="Q540" s="55"/>
      <c r="R540" s="55"/>
      <c r="S540" s="55"/>
      <c r="T540" s="55"/>
      <c r="U540" s="49"/>
      <c r="V540" s="49"/>
      <c r="W540" s="49"/>
      <c r="X540" s="49"/>
      <c r="Y540" s="49"/>
      <c r="Z540" s="49"/>
      <c r="AA540" s="49"/>
      <c r="AB540" s="49"/>
      <c r="AC540" s="49"/>
      <c r="AD540" s="49"/>
      <c r="AE540" s="49"/>
      <c r="AF540" s="49"/>
      <c r="AG540" s="55"/>
      <c r="AH540" s="55"/>
      <c r="AI540" s="55"/>
      <c r="AJ540" s="55"/>
      <c r="AK540" s="55"/>
      <c r="AL540" s="55"/>
      <c r="AM540" s="55"/>
      <c r="AN540" s="55"/>
      <c r="AO540" s="55"/>
      <c r="AP540" s="55"/>
      <c r="AQ540" s="55"/>
      <c r="AR540" s="55"/>
      <c r="AS540" s="55"/>
      <c r="AT540" s="89">
        <f t="shared" si="24"/>
        <v>0</v>
      </c>
      <c r="AU540" s="89"/>
      <c r="AV540" s="89"/>
      <c r="AW540" s="89"/>
      <c r="AX540" s="89"/>
      <c r="AY540" s="54">
        <f>MATCH(AT540,標準報酬等級表!$F$8:$F$57,1)</f>
        <v>1</v>
      </c>
      <c r="AZ540" s="54"/>
      <c r="BA540" s="54"/>
      <c r="BB540" s="54">
        <f>LOOKUP(AY540,標準報酬等級表!$A$8:$A$57,標準報酬等級表!$D$8:$D$57)</f>
        <v>58</v>
      </c>
      <c r="BC540" s="54"/>
      <c r="BD540" s="54"/>
      <c r="BE540" s="54">
        <f t="shared" si="25"/>
        <v>1</v>
      </c>
      <c r="BF540" s="54"/>
      <c r="BG540" s="54"/>
      <c r="BH540" s="54">
        <f>LOOKUP(BE540,標準報酬等級表!$B$11:$B$42,標準報酬等級表!$D$11:$D$42)</f>
        <v>88</v>
      </c>
      <c r="BI540" s="54"/>
      <c r="BJ540" s="54"/>
      <c r="BK540" s="54">
        <f t="shared" si="26"/>
        <v>1</v>
      </c>
      <c r="BL540" s="54"/>
      <c r="BM540" s="54"/>
      <c r="BN540" s="54"/>
      <c r="BO540" s="54">
        <f>LOOKUP(BK540,標準報酬等級表!$B$11:$B$42,標準報酬等級表!$D$11:$D$42)</f>
        <v>88</v>
      </c>
      <c r="BP540" s="54"/>
      <c r="BQ540" s="54"/>
      <c r="BR540" s="54"/>
      <c r="BS540" s="49"/>
      <c r="BT540" s="49"/>
      <c r="BU540" s="49"/>
      <c r="BV540" s="49"/>
      <c r="BW540" s="49"/>
      <c r="BX540" s="49"/>
      <c r="BY540" s="49"/>
      <c r="BZ540" s="49"/>
      <c r="CA540" s="49"/>
      <c r="CB540" s="49"/>
      <c r="CC540" s="55"/>
      <c r="CD540" s="55"/>
      <c r="CE540" s="55"/>
      <c r="CF540" s="55"/>
      <c r="CG540" s="55"/>
      <c r="CH540" s="55"/>
    </row>
    <row r="541" spans="2:86" ht="21.75" customHeight="1" x14ac:dyDescent="0.15">
      <c r="B541" s="55"/>
      <c r="C541" s="55"/>
      <c r="D541" s="55"/>
      <c r="E541" s="55"/>
      <c r="F541" s="55"/>
      <c r="G541" s="55"/>
      <c r="H541" s="55"/>
      <c r="I541" s="55"/>
      <c r="J541" s="55"/>
      <c r="K541" s="55"/>
      <c r="L541" s="55"/>
      <c r="M541" s="55"/>
      <c r="N541" s="55"/>
      <c r="O541" s="55"/>
      <c r="P541" s="55"/>
      <c r="Q541" s="55"/>
      <c r="R541" s="55"/>
      <c r="S541" s="55"/>
      <c r="T541" s="55"/>
      <c r="U541" s="49"/>
      <c r="V541" s="49"/>
      <c r="W541" s="49"/>
      <c r="X541" s="49"/>
      <c r="Y541" s="49"/>
      <c r="Z541" s="49"/>
      <c r="AA541" s="49"/>
      <c r="AB541" s="49"/>
      <c r="AC541" s="49"/>
      <c r="AD541" s="49"/>
      <c r="AE541" s="49"/>
      <c r="AF541" s="49"/>
      <c r="AG541" s="55"/>
      <c r="AH541" s="55"/>
      <c r="AI541" s="55"/>
      <c r="AJ541" s="55"/>
      <c r="AK541" s="55"/>
      <c r="AL541" s="55"/>
      <c r="AM541" s="55"/>
      <c r="AN541" s="55"/>
      <c r="AO541" s="55"/>
      <c r="AP541" s="55"/>
      <c r="AQ541" s="55"/>
      <c r="AR541" s="55"/>
      <c r="AS541" s="55"/>
      <c r="AT541" s="89">
        <f t="shared" si="24"/>
        <v>0</v>
      </c>
      <c r="AU541" s="89"/>
      <c r="AV541" s="89"/>
      <c r="AW541" s="89"/>
      <c r="AX541" s="89"/>
      <c r="AY541" s="54">
        <f>MATCH(AT541,標準報酬等級表!$F$8:$F$57,1)</f>
        <v>1</v>
      </c>
      <c r="AZ541" s="54"/>
      <c r="BA541" s="54"/>
      <c r="BB541" s="54">
        <f>LOOKUP(AY541,標準報酬等級表!$A$8:$A$57,標準報酬等級表!$D$8:$D$57)</f>
        <v>58</v>
      </c>
      <c r="BC541" s="54"/>
      <c r="BD541" s="54"/>
      <c r="BE541" s="54">
        <f t="shared" si="25"/>
        <v>1</v>
      </c>
      <c r="BF541" s="54"/>
      <c r="BG541" s="54"/>
      <c r="BH541" s="54">
        <f>LOOKUP(BE541,標準報酬等級表!$B$11:$B$42,標準報酬等級表!$D$11:$D$42)</f>
        <v>88</v>
      </c>
      <c r="BI541" s="54"/>
      <c r="BJ541" s="54"/>
      <c r="BK541" s="54">
        <f t="shared" si="26"/>
        <v>1</v>
      </c>
      <c r="BL541" s="54"/>
      <c r="BM541" s="54"/>
      <c r="BN541" s="54"/>
      <c r="BO541" s="54">
        <f>LOOKUP(BK541,標準報酬等級表!$B$11:$B$42,標準報酬等級表!$D$11:$D$42)</f>
        <v>88</v>
      </c>
      <c r="BP541" s="54"/>
      <c r="BQ541" s="54"/>
      <c r="BR541" s="54"/>
      <c r="BS541" s="49"/>
      <c r="BT541" s="49"/>
      <c r="BU541" s="49"/>
      <c r="BV541" s="49"/>
      <c r="BW541" s="49"/>
      <c r="BX541" s="49"/>
      <c r="BY541" s="49"/>
      <c r="BZ541" s="49"/>
      <c r="CA541" s="49"/>
      <c r="CB541" s="49"/>
      <c r="CC541" s="55"/>
      <c r="CD541" s="55"/>
      <c r="CE541" s="55"/>
      <c r="CF541" s="55"/>
      <c r="CG541" s="55"/>
      <c r="CH541" s="55"/>
    </row>
    <row r="542" spans="2:86" ht="21.75" customHeight="1" x14ac:dyDescent="0.15">
      <c r="B542" s="55"/>
      <c r="C542" s="55"/>
      <c r="D542" s="55"/>
      <c r="E542" s="55"/>
      <c r="F542" s="55"/>
      <c r="G542" s="55"/>
      <c r="H542" s="55"/>
      <c r="I542" s="55"/>
      <c r="J542" s="55"/>
      <c r="K542" s="55"/>
      <c r="L542" s="55"/>
      <c r="M542" s="55"/>
      <c r="N542" s="55"/>
      <c r="O542" s="55"/>
      <c r="P542" s="55"/>
      <c r="Q542" s="55"/>
      <c r="R542" s="55"/>
      <c r="S542" s="55"/>
      <c r="T542" s="55"/>
      <c r="U542" s="49"/>
      <c r="V542" s="49"/>
      <c r="W542" s="49"/>
      <c r="X542" s="49"/>
      <c r="Y542" s="49"/>
      <c r="Z542" s="49"/>
      <c r="AA542" s="49"/>
      <c r="AB542" s="49"/>
      <c r="AC542" s="49"/>
      <c r="AD542" s="49"/>
      <c r="AE542" s="49"/>
      <c r="AF542" s="49"/>
      <c r="AG542" s="55"/>
      <c r="AH542" s="55"/>
      <c r="AI542" s="55"/>
      <c r="AJ542" s="55"/>
      <c r="AK542" s="55"/>
      <c r="AL542" s="55"/>
      <c r="AM542" s="55"/>
      <c r="AN542" s="55"/>
      <c r="AO542" s="55"/>
      <c r="AP542" s="55"/>
      <c r="AQ542" s="55"/>
      <c r="AR542" s="55"/>
      <c r="AS542" s="55"/>
      <c r="AT542" s="89">
        <f t="shared" si="24"/>
        <v>0</v>
      </c>
      <c r="AU542" s="89"/>
      <c r="AV542" s="89"/>
      <c r="AW542" s="89"/>
      <c r="AX542" s="89"/>
      <c r="AY542" s="54">
        <f>MATCH(AT542,標準報酬等級表!$F$8:$F$57,1)</f>
        <v>1</v>
      </c>
      <c r="AZ542" s="54"/>
      <c r="BA542" s="54"/>
      <c r="BB542" s="54">
        <f>LOOKUP(AY542,標準報酬等級表!$A$8:$A$57,標準報酬等級表!$D$8:$D$57)</f>
        <v>58</v>
      </c>
      <c r="BC542" s="54"/>
      <c r="BD542" s="54"/>
      <c r="BE542" s="54">
        <f t="shared" si="25"/>
        <v>1</v>
      </c>
      <c r="BF542" s="54"/>
      <c r="BG542" s="54"/>
      <c r="BH542" s="54">
        <f>LOOKUP(BE542,標準報酬等級表!$B$11:$B$42,標準報酬等級表!$D$11:$D$42)</f>
        <v>88</v>
      </c>
      <c r="BI542" s="54"/>
      <c r="BJ542" s="54"/>
      <c r="BK542" s="54">
        <f t="shared" si="26"/>
        <v>1</v>
      </c>
      <c r="BL542" s="54"/>
      <c r="BM542" s="54"/>
      <c r="BN542" s="54"/>
      <c r="BO542" s="54">
        <f>LOOKUP(BK542,標準報酬等級表!$B$11:$B$42,標準報酬等級表!$D$11:$D$42)</f>
        <v>88</v>
      </c>
      <c r="BP542" s="54"/>
      <c r="BQ542" s="54"/>
      <c r="BR542" s="54"/>
      <c r="BS542" s="49"/>
      <c r="BT542" s="49"/>
      <c r="BU542" s="49"/>
      <c r="BV542" s="49"/>
      <c r="BW542" s="49"/>
      <c r="BX542" s="49"/>
      <c r="BY542" s="49"/>
      <c r="BZ542" s="49"/>
      <c r="CA542" s="49"/>
      <c r="CB542" s="49"/>
      <c r="CC542" s="55"/>
      <c r="CD542" s="55"/>
      <c r="CE542" s="55"/>
      <c r="CF542" s="55"/>
      <c r="CG542" s="55"/>
      <c r="CH542" s="55"/>
    </row>
    <row r="543" spans="2:86" ht="21.75" customHeight="1" x14ac:dyDescent="0.15">
      <c r="B543" s="55"/>
      <c r="C543" s="55"/>
      <c r="D543" s="55"/>
      <c r="E543" s="55"/>
      <c r="F543" s="55"/>
      <c r="G543" s="55"/>
      <c r="H543" s="55"/>
      <c r="I543" s="55"/>
      <c r="J543" s="55"/>
      <c r="K543" s="55"/>
      <c r="L543" s="55"/>
      <c r="M543" s="55"/>
      <c r="N543" s="55"/>
      <c r="O543" s="55"/>
      <c r="P543" s="55"/>
      <c r="Q543" s="55"/>
      <c r="R543" s="55"/>
      <c r="S543" s="55"/>
      <c r="T543" s="55"/>
      <c r="U543" s="49"/>
      <c r="V543" s="49"/>
      <c r="W543" s="49"/>
      <c r="X543" s="49"/>
      <c r="Y543" s="49"/>
      <c r="Z543" s="49"/>
      <c r="AA543" s="49"/>
      <c r="AB543" s="49"/>
      <c r="AC543" s="49"/>
      <c r="AD543" s="49"/>
      <c r="AE543" s="49"/>
      <c r="AF543" s="49"/>
      <c r="AG543" s="55"/>
      <c r="AH543" s="55"/>
      <c r="AI543" s="55"/>
      <c r="AJ543" s="55"/>
      <c r="AK543" s="55"/>
      <c r="AL543" s="55"/>
      <c r="AM543" s="55"/>
      <c r="AN543" s="55"/>
      <c r="AO543" s="55"/>
      <c r="AP543" s="55"/>
      <c r="AQ543" s="55"/>
      <c r="AR543" s="55"/>
      <c r="AS543" s="55"/>
      <c r="AT543" s="89">
        <f t="shared" si="24"/>
        <v>0</v>
      </c>
      <c r="AU543" s="89"/>
      <c r="AV543" s="89"/>
      <c r="AW543" s="89"/>
      <c r="AX543" s="89"/>
      <c r="AY543" s="54">
        <f>MATCH(AT543,標準報酬等級表!$F$8:$F$57,1)</f>
        <v>1</v>
      </c>
      <c r="AZ543" s="54"/>
      <c r="BA543" s="54"/>
      <c r="BB543" s="54">
        <f>LOOKUP(AY543,標準報酬等級表!$A$8:$A$57,標準報酬等級表!$D$8:$D$57)</f>
        <v>58</v>
      </c>
      <c r="BC543" s="54"/>
      <c r="BD543" s="54"/>
      <c r="BE543" s="54">
        <f t="shared" si="25"/>
        <v>1</v>
      </c>
      <c r="BF543" s="54"/>
      <c r="BG543" s="54"/>
      <c r="BH543" s="54">
        <f>LOOKUP(BE543,標準報酬等級表!$B$11:$B$42,標準報酬等級表!$D$11:$D$42)</f>
        <v>88</v>
      </c>
      <c r="BI543" s="54"/>
      <c r="BJ543" s="54"/>
      <c r="BK543" s="54">
        <f t="shared" si="26"/>
        <v>1</v>
      </c>
      <c r="BL543" s="54"/>
      <c r="BM543" s="54"/>
      <c r="BN543" s="54"/>
      <c r="BO543" s="54">
        <f>LOOKUP(BK543,標準報酬等級表!$B$11:$B$42,標準報酬等級表!$D$11:$D$42)</f>
        <v>88</v>
      </c>
      <c r="BP543" s="54"/>
      <c r="BQ543" s="54"/>
      <c r="BR543" s="54"/>
      <c r="BS543" s="49"/>
      <c r="BT543" s="49"/>
      <c r="BU543" s="49"/>
      <c r="BV543" s="49"/>
      <c r="BW543" s="49"/>
      <c r="BX543" s="49"/>
      <c r="BY543" s="49"/>
      <c r="BZ543" s="49"/>
      <c r="CA543" s="49"/>
      <c r="CB543" s="49"/>
      <c r="CC543" s="55"/>
      <c r="CD543" s="55"/>
      <c r="CE543" s="55"/>
      <c r="CF543" s="55"/>
      <c r="CG543" s="55"/>
      <c r="CH543" s="55"/>
    </row>
    <row r="544" spans="2:86" ht="21.75" customHeight="1" x14ac:dyDescent="0.15">
      <c r="B544" s="55"/>
      <c r="C544" s="55"/>
      <c r="D544" s="55"/>
      <c r="E544" s="55"/>
      <c r="F544" s="55"/>
      <c r="G544" s="55"/>
      <c r="H544" s="55"/>
      <c r="I544" s="55"/>
      <c r="J544" s="55"/>
      <c r="K544" s="55"/>
      <c r="L544" s="55"/>
      <c r="M544" s="55"/>
      <c r="N544" s="55"/>
      <c r="O544" s="55"/>
      <c r="P544" s="55"/>
      <c r="Q544" s="55"/>
      <c r="R544" s="55"/>
      <c r="S544" s="55"/>
      <c r="T544" s="55"/>
      <c r="U544" s="49"/>
      <c r="V544" s="49"/>
      <c r="W544" s="49"/>
      <c r="X544" s="49"/>
      <c r="Y544" s="49"/>
      <c r="Z544" s="49"/>
      <c r="AA544" s="49"/>
      <c r="AB544" s="49"/>
      <c r="AC544" s="49"/>
      <c r="AD544" s="49"/>
      <c r="AE544" s="49"/>
      <c r="AF544" s="49"/>
      <c r="AG544" s="55"/>
      <c r="AH544" s="55"/>
      <c r="AI544" s="55"/>
      <c r="AJ544" s="55"/>
      <c r="AK544" s="55"/>
      <c r="AL544" s="55"/>
      <c r="AM544" s="55"/>
      <c r="AN544" s="55"/>
      <c r="AO544" s="55"/>
      <c r="AP544" s="55"/>
      <c r="AQ544" s="55"/>
      <c r="AR544" s="55"/>
      <c r="AS544" s="55"/>
      <c r="AT544" s="89">
        <f t="shared" si="24"/>
        <v>0</v>
      </c>
      <c r="AU544" s="89"/>
      <c r="AV544" s="89"/>
      <c r="AW544" s="89"/>
      <c r="AX544" s="89"/>
      <c r="AY544" s="54">
        <f>MATCH(AT544,標準報酬等級表!$F$8:$F$57,1)</f>
        <v>1</v>
      </c>
      <c r="AZ544" s="54"/>
      <c r="BA544" s="54"/>
      <c r="BB544" s="54">
        <f>LOOKUP(AY544,標準報酬等級表!$A$8:$A$57,標準報酬等級表!$D$8:$D$57)</f>
        <v>58</v>
      </c>
      <c r="BC544" s="54"/>
      <c r="BD544" s="54"/>
      <c r="BE544" s="54">
        <f t="shared" si="25"/>
        <v>1</v>
      </c>
      <c r="BF544" s="54"/>
      <c r="BG544" s="54"/>
      <c r="BH544" s="54">
        <f>LOOKUP(BE544,標準報酬等級表!$B$11:$B$42,標準報酬等級表!$D$11:$D$42)</f>
        <v>88</v>
      </c>
      <c r="BI544" s="54"/>
      <c r="BJ544" s="54"/>
      <c r="BK544" s="54">
        <f t="shared" si="26"/>
        <v>1</v>
      </c>
      <c r="BL544" s="54"/>
      <c r="BM544" s="54"/>
      <c r="BN544" s="54"/>
      <c r="BO544" s="54">
        <f>LOOKUP(BK544,標準報酬等級表!$B$11:$B$42,標準報酬等級表!$D$11:$D$42)</f>
        <v>88</v>
      </c>
      <c r="BP544" s="54"/>
      <c r="BQ544" s="54"/>
      <c r="BR544" s="54"/>
      <c r="BS544" s="49"/>
      <c r="BT544" s="49"/>
      <c r="BU544" s="49"/>
      <c r="BV544" s="49"/>
      <c r="BW544" s="49"/>
      <c r="BX544" s="49"/>
      <c r="BY544" s="49"/>
      <c r="BZ544" s="49"/>
      <c r="CA544" s="49"/>
      <c r="CB544" s="49"/>
      <c r="CC544" s="55"/>
      <c r="CD544" s="55"/>
      <c r="CE544" s="55"/>
      <c r="CF544" s="55"/>
      <c r="CG544" s="55"/>
      <c r="CH544" s="55"/>
    </row>
    <row r="545" spans="2:86" ht="21.75" customHeight="1" x14ac:dyDescent="0.15">
      <c r="B545" s="55"/>
      <c r="C545" s="55"/>
      <c r="D545" s="55"/>
      <c r="E545" s="55"/>
      <c r="F545" s="55"/>
      <c r="G545" s="55"/>
      <c r="H545" s="55"/>
      <c r="I545" s="55"/>
      <c r="J545" s="55"/>
      <c r="K545" s="55"/>
      <c r="L545" s="55"/>
      <c r="M545" s="55"/>
      <c r="N545" s="55"/>
      <c r="O545" s="55"/>
      <c r="P545" s="55"/>
      <c r="Q545" s="55"/>
      <c r="R545" s="55"/>
      <c r="S545" s="55"/>
      <c r="T545" s="55"/>
      <c r="U545" s="49"/>
      <c r="V545" s="49"/>
      <c r="W545" s="49"/>
      <c r="X545" s="49"/>
      <c r="Y545" s="49"/>
      <c r="Z545" s="49"/>
      <c r="AA545" s="49"/>
      <c r="AB545" s="49"/>
      <c r="AC545" s="49"/>
      <c r="AD545" s="49"/>
      <c r="AE545" s="49"/>
      <c r="AF545" s="49"/>
      <c r="AG545" s="55"/>
      <c r="AH545" s="55"/>
      <c r="AI545" s="55"/>
      <c r="AJ545" s="55"/>
      <c r="AK545" s="55"/>
      <c r="AL545" s="55"/>
      <c r="AM545" s="55"/>
      <c r="AN545" s="55"/>
      <c r="AO545" s="55"/>
      <c r="AP545" s="55"/>
      <c r="AQ545" s="55"/>
      <c r="AR545" s="55"/>
      <c r="AS545" s="55"/>
      <c r="AT545" s="89">
        <f t="shared" si="24"/>
        <v>0</v>
      </c>
      <c r="AU545" s="89"/>
      <c r="AV545" s="89"/>
      <c r="AW545" s="89"/>
      <c r="AX545" s="89"/>
      <c r="AY545" s="54">
        <f>MATCH(AT545,標準報酬等級表!$F$8:$F$57,1)</f>
        <v>1</v>
      </c>
      <c r="AZ545" s="54"/>
      <c r="BA545" s="54"/>
      <c r="BB545" s="54">
        <f>LOOKUP(AY545,標準報酬等級表!$A$8:$A$57,標準報酬等級表!$D$8:$D$57)</f>
        <v>58</v>
      </c>
      <c r="BC545" s="54"/>
      <c r="BD545" s="54"/>
      <c r="BE545" s="54">
        <f t="shared" si="25"/>
        <v>1</v>
      </c>
      <c r="BF545" s="54"/>
      <c r="BG545" s="54"/>
      <c r="BH545" s="54">
        <f>LOOKUP(BE545,標準報酬等級表!$B$11:$B$42,標準報酬等級表!$D$11:$D$42)</f>
        <v>88</v>
      </c>
      <c r="BI545" s="54"/>
      <c r="BJ545" s="54"/>
      <c r="BK545" s="54">
        <f t="shared" si="26"/>
        <v>1</v>
      </c>
      <c r="BL545" s="54"/>
      <c r="BM545" s="54"/>
      <c r="BN545" s="54"/>
      <c r="BO545" s="54">
        <f>LOOKUP(BK545,標準報酬等級表!$B$11:$B$42,標準報酬等級表!$D$11:$D$42)</f>
        <v>88</v>
      </c>
      <c r="BP545" s="54"/>
      <c r="BQ545" s="54"/>
      <c r="BR545" s="54"/>
      <c r="BS545" s="49"/>
      <c r="BT545" s="49"/>
      <c r="BU545" s="49"/>
      <c r="BV545" s="49"/>
      <c r="BW545" s="49"/>
      <c r="BX545" s="49"/>
      <c r="BY545" s="49"/>
      <c r="BZ545" s="49"/>
      <c r="CA545" s="49"/>
      <c r="CB545" s="49"/>
      <c r="CC545" s="55"/>
      <c r="CD545" s="55"/>
      <c r="CE545" s="55"/>
      <c r="CF545" s="55"/>
      <c r="CG545" s="55"/>
      <c r="CH545" s="55"/>
    </row>
    <row r="546" spans="2:86" ht="21.75" customHeight="1" x14ac:dyDescent="0.15">
      <c r="B546" s="55"/>
      <c r="C546" s="55"/>
      <c r="D546" s="55"/>
      <c r="E546" s="55"/>
      <c r="F546" s="55"/>
      <c r="G546" s="55"/>
      <c r="H546" s="55"/>
      <c r="I546" s="55"/>
      <c r="J546" s="55"/>
      <c r="K546" s="55"/>
      <c r="L546" s="55"/>
      <c r="M546" s="55"/>
      <c r="N546" s="55"/>
      <c r="O546" s="55"/>
      <c r="P546" s="55"/>
      <c r="Q546" s="55"/>
      <c r="R546" s="55"/>
      <c r="S546" s="55"/>
      <c r="T546" s="55"/>
      <c r="U546" s="49"/>
      <c r="V546" s="49"/>
      <c r="W546" s="49"/>
      <c r="X546" s="49"/>
      <c r="Y546" s="49"/>
      <c r="Z546" s="49"/>
      <c r="AA546" s="49"/>
      <c r="AB546" s="49"/>
      <c r="AC546" s="49"/>
      <c r="AD546" s="49"/>
      <c r="AE546" s="49"/>
      <c r="AF546" s="49"/>
      <c r="AG546" s="55"/>
      <c r="AH546" s="55"/>
      <c r="AI546" s="55"/>
      <c r="AJ546" s="55"/>
      <c r="AK546" s="55"/>
      <c r="AL546" s="55"/>
      <c r="AM546" s="55"/>
      <c r="AN546" s="55"/>
      <c r="AO546" s="55"/>
      <c r="AP546" s="55"/>
      <c r="AQ546" s="55"/>
      <c r="AR546" s="55"/>
      <c r="AS546" s="55"/>
      <c r="AT546" s="89">
        <f t="shared" si="24"/>
        <v>0</v>
      </c>
      <c r="AU546" s="89"/>
      <c r="AV546" s="89"/>
      <c r="AW546" s="89"/>
      <c r="AX546" s="89"/>
      <c r="AY546" s="54">
        <f>MATCH(AT546,標準報酬等級表!$F$8:$F$57,1)</f>
        <v>1</v>
      </c>
      <c r="AZ546" s="54"/>
      <c r="BA546" s="54"/>
      <c r="BB546" s="54">
        <f>LOOKUP(AY546,標準報酬等級表!$A$8:$A$57,標準報酬等級表!$D$8:$D$57)</f>
        <v>58</v>
      </c>
      <c r="BC546" s="54"/>
      <c r="BD546" s="54"/>
      <c r="BE546" s="54">
        <f t="shared" si="25"/>
        <v>1</v>
      </c>
      <c r="BF546" s="54"/>
      <c r="BG546" s="54"/>
      <c r="BH546" s="54">
        <f>LOOKUP(BE546,標準報酬等級表!$B$11:$B$42,標準報酬等級表!$D$11:$D$42)</f>
        <v>88</v>
      </c>
      <c r="BI546" s="54"/>
      <c r="BJ546" s="54"/>
      <c r="BK546" s="54">
        <f t="shared" si="26"/>
        <v>1</v>
      </c>
      <c r="BL546" s="54"/>
      <c r="BM546" s="54"/>
      <c r="BN546" s="54"/>
      <c r="BO546" s="54">
        <f>LOOKUP(BK546,標準報酬等級表!$B$11:$B$42,標準報酬等級表!$D$11:$D$42)</f>
        <v>88</v>
      </c>
      <c r="BP546" s="54"/>
      <c r="BQ546" s="54"/>
      <c r="BR546" s="54"/>
      <c r="BS546" s="49"/>
      <c r="BT546" s="49"/>
      <c r="BU546" s="49"/>
      <c r="BV546" s="49"/>
      <c r="BW546" s="49"/>
      <c r="BX546" s="49"/>
      <c r="BY546" s="49"/>
      <c r="BZ546" s="49"/>
      <c r="CA546" s="49"/>
      <c r="CB546" s="49"/>
      <c r="CC546" s="55"/>
      <c r="CD546" s="55"/>
      <c r="CE546" s="55"/>
      <c r="CF546" s="55"/>
      <c r="CG546" s="55"/>
      <c r="CH546" s="55"/>
    </row>
    <row r="547" spans="2:86" ht="21.75" customHeight="1" x14ac:dyDescent="0.15">
      <c r="B547" s="55"/>
      <c r="C547" s="55"/>
      <c r="D547" s="55"/>
      <c r="E547" s="55"/>
      <c r="F547" s="55"/>
      <c r="G547" s="55"/>
      <c r="H547" s="55"/>
      <c r="I547" s="55"/>
      <c r="J547" s="55"/>
      <c r="K547" s="55"/>
      <c r="L547" s="55"/>
      <c r="M547" s="55"/>
      <c r="N547" s="55"/>
      <c r="O547" s="55"/>
      <c r="P547" s="55"/>
      <c r="Q547" s="55"/>
      <c r="R547" s="55"/>
      <c r="S547" s="55"/>
      <c r="T547" s="55"/>
      <c r="U547" s="49"/>
      <c r="V547" s="49"/>
      <c r="W547" s="49"/>
      <c r="X547" s="49"/>
      <c r="Y547" s="49"/>
      <c r="Z547" s="49"/>
      <c r="AA547" s="49"/>
      <c r="AB547" s="49"/>
      <c r="AC547" s="49"/>
      <c r="AD547" s="49"/>
      <c r="AE547" s="49"/>
      <c r="AF547" s="49"/>
      <c r="AG547" s="55"/>
      <c r="AH547" s="55"/>
      <c r="AI547" s="55"/>
      <c r="AJ547" s="55"/>
      <c r="AK547" s="55"/>
      <c r="AL547" s="55"/>
      <c r="AM547" s="55"/>
      <c r="AN547" s="55"/>
      <c r="AO547" s="55"/>
      <c r="AP547" s="55"/>
      <c r="AQ547" s="55"/>
      <c r="AR547" s="55"/>
      <c r="AS547" s="55"/>
      <c r="AT547" s="89">
        <f t="shared" si="24"/>
        <v>0</v>
      </c>
      <c r="AU547" s="89"/>
      <c r="AV547" s="89"/>
      <c r="AW547" s="89"/>
      <c r="AX547" s="89"/>
      <c r="AY547" s="54">
        <f>MATCH(AT547,標準報酬等級表!$F$8:$F$57,1)</f>
        <v>1</v>
      </c>
      <c r="AZ547" s="54"/>
      <c r="BA547" s="54"/>
      <c r="BB547" s="54">
        <f>LOOKUP(AY547,標準報酬等級表!$A$8:$A$57,標準報酬等級表!$D$8:$D$57)</f>
        <v>58</v>
      </c>
      <c r="BC547" s="54"/>
      <c r="BD547" s="54"/>
      <c r="BE547" s="54">
        <f t="shared" si="25"/>
        <v>1</v>
      </c>
      <c r="BF547" s="54"/>
      <c r="BG547" s="54"/>
      <c r="BH547" s="54">
        <f>LOOKUP(BE547,標準報酬等級表!$B$11:$B$42,標準報酬等級表!$D$11:$D$42)</f>
        <v>88</v>
      </c>
      <c r="BI547" s="54"/>
      <c r="BJ547" s="54"/>
      <c r="BK547" s="54">
        <f t="shared" si="26"/>
        <v>1</v>
      </c>
      <c r="BL547" s="54"/>
      <c r="BM547" s="54"/>
      <c r="BN547" s="54"/>
      <c r="BO547" s="54">
        <f>LOOKUP(BK547,標準報酬等級表!$B$11:$B$42,標準報酬等級表!$D$11:$D$42)</f>
        <v>88</v>
      </c>
      <c r="BP547" s="54"/>
      <c r="BQ547" s="54"/>
      <c r="BR547" s="54"/>
      <c r="BS547" s="49"/>
      <c r="BT547" s="49"/>
      <c r="BU547" s="49"/>
      <c r="BV547" s="49"/>
      <c r="BW547" s="49"/>
      <c r="BX547" s="49"/>
      <c r="BY547" s="49"/>
      <c r="BZ547" s="49"/>
      <c r="CA547" s="49"/>
      <c r="CB547" s="49"/>
      <c r="CC547" s="55"/>
      <c r="CD547" s="55"/>
      <c r="CE547" s="55"/>
      <c r="CF547" s="55"/>
      <c r="CG547" s="55"/>
      <c r="CH547" s="55"/>
    </row>
    <row r="548" spans="2:86" ht="21.75" customHeight="1" x14ac:dyDescent="0.15">
      <c r="B548" s="55"/>
      <c r="C548" s="55"/>
      <c r="D548" s="55"/>
      <c r="E548" s="55"/>
      <c r="F548" s="55"/>
      <c r="G548" s="55"/>
      <c r="H548" s="55"/>
      <c r="I548" s="55"/>
      <c r="J548" s="55"/>
      <c r="K548" s="55"/>
      <c r="L548" s="55"/>
      <c r="M548" s="55"/>
      <c r="N548" s="55"/>
      <c r="O548" s="55"/>
      <c r="P548" s="55"/>
      <c r="Q548" s="55"/>
      <c r="R548" s="55"/>
      <c r="S548" s="55"/>
      <c r="T548" s="55"/>
      <c r="U548" s="49"/>
      <c r="V548" s="49"/>
      <c r="W548" s="49"/>
      <c r="X548" s="49"/>
      <c r="Y548" s="49"/>
      <c r="Z548" s="49"/>
      <c r="AA548" s="49"/>
      <c r="AB548" s="49"/>
      <c r="AC548" s="49"/>
      <c r="AD548" s="49"/>
      <c r="AE548" s="49"/>
      <c r="AF548" s="49"/>
      <c r="AG548" s="55"/>
      <c r="AH548" s="55"/>
      <c r="AI548" s="55"/>
      <c r="AJ548" s="55"/>
      <c r="AK548" s="55"/>
      <c r="AL548" s="55"/>
      <c r="AM548" s="55"/>
      <c r="AN548" s="55"/>
      <c r="AO548" s="55"/>
      <c r="AP548" s="55"/>
      <c r="AQ548" s="55"/>
      <c r="AR548" s="55"/>
      <c r="AS548" s="55"/>
      <c r="AT548" s="89">
        <f t="shared" si="24"/>
        <v>0</v>
      </c>
      <c r="AU548" s="89"/>
      <c r="AV548" s="89"/>
      <c r="AW548" s="89"/>
      <c r="AX548" s="89"/>
      <c r="AY548" s="54">
        <f>MATCH(AT548,標準報酬等級表!$F$8:$F$57,1)</f>
        <v>1</v>
      </c>
      <c r="AZ548" s="54"/>
      <c r="BA548" s="54"/>
      <c r="BB548" s="54">
        <f>LOOKUP(AY548,標準報酬等級表!$A$8:$A$57,標準報酬等級表!$D$8:$D$57)</f>
        <v>58</v>
      </c>
      <c r="BC548" s="54"/>
      <c r="BD548" s="54"/>
      <c r="BE548" s="54">
        <f t="shared" si="25"/>
        <v>1</v>
      </c>
      <c r="BF548" s="54"/>
      <c r="BG548" s="54"/>
      <c r="BH548" s="54">
        <f>LOOKUP(BE548,標準報酬等級表!$B$11:$B$42,標準報酬等級表!$D$11:$D$42)</f>
        <v>88</v>
      </c>
      <c r="BI548" s="54"/>
      <c r="BJ548" s="54"/>
      <c r="BK548" s="54">
        <f t="shared" si="26"/>
        <v>1</v>
      </c>
      <c r="BL548" s="54"/>
      <c r="BM548" s="54"/>
      <c r="BN548" s="54"/>
      <c r="BO548" s="54">
        <f>LOOKUP(BK548,標準報酬等級表!$B$11:$B$42,標準報酬等級表!$D$11:$D$42)</f>
        <v>88</v>
      </c>
      <c r="BP548" s="54"/>
      <c r="BQ548" s="54"/>
      <c r="BR548" s="54"/>
      <c r="BS548" s="49"/>
      <c r="BT548" s="49"/>
      <c r="BU548" s="49"/>
      <c r="BV548" s="49"/>
      <c r="BW548" s="49"/>
      <c r="BX548" s="49"/>
      <c r="BY548" s="49"/>
      <c r="BZ548" s="49"/>
      <c r="CA548" s="49"/>
      <c r="CB548" s="49"/>
      <c r="CC548" s="55"/>
      <c r="CD548" s="55"/>
      <c r="CE548" s="55"/>
      <c r="CF548" s="55"/>
      <c r="CG548" s="55"/>
      <c r="CH548" s="55"/>
    </row>
    <row r="549" spans="2:86" ht="21.75" customHeight="1" x14ac:dyDescent="0.15">
      <c r="B549" s="55"/>
      <c r="C549" s="55"/>
      <c r="D549" s="55"/>
      <c r="E549" s="55"/>
      <c r="F549" s="55"/>
      <c r="G549" s="55"/>
      <c r="H549" s="55"/>
      <c r="I549" s="55"/>
      <c r="J549" s="55"/>
      <c r="K549" s="55"/>
      <c r="L549" s="55"/>
      <c r="M549" s="55"/>
      <c r="N549" s="55"/>
      <c r="O549" s="55"/>
      <c r="P549" s="55"/>
      <c r="Q549" s="55"/>
      <c r="R549" s="55"/>
      <c r="S549" s="55"/>
      <c r="T549" s="55"/>
      <c r="U549" s="49"/>
      <c r="V549" s="49"/>
      <c r="W549" s="49"/>
      <c r="X549" s="49"/>
      <c r="Y549" s="49"/>
      <c r="Z549" s="49"/>
      <c r="AA549" s="49"/>
      <c r="AB549" s="49"/>
      <c r="AC549" s="49"/>
      <c r="AD549" s="49"/>
      <c r="AE549" s="49"/>
      <c r="AF549" s="49"/>
      <c r="AG549" s="55"/>
      <c r="AH549" s="55"/>
      <c r="AI549" s="55"/>
      <c r="AJ549" s="55"/>
      <c r="AK549" s="55"/>
      <c r="AL549" s="55"/>
      <c r="AM549" s="55"/>
      <c r="AN549" s="55"/>
      <c r="AO549" s="55"/>
      <c r="AP549" s="55"/>
      <c r="AQ549" s="55"/>
      <c r="AR549" s="55"/>
      <c r="AS549" s="55"/>
      <c r="AT549" s="89">
        <f t="shared" si="24"/>
        <v>0</v>
      </c>
      <c r="AU549" s="89"/>
      <c r="AV549" s="89"/>
      <c r="AW549" s="89"/>
      <c r="AX549" s="89"/>
      <c r="AY549" s="54">
        <f>MATCH(AT549,標準報酬等級表!$F$8:$F$57,1)</f>
        <v>1</v>
      </c>
      <c r="AZ549" s="54"/>
      <c r="BA549" s="54"/>
      <c r="BB549" s="54">
        <f>LOOKUP(AY549,標準報酬等級表!$A$8:$A$57,標準報酬等級表!$D$8:$D$57)</f>
        <v>58</v>
      </c>
      <c r="BC549" s="54"/>
      <c r="BD549" s="54"/>
      <c r="BE549" s="54">
        <f t="shared" si="25"/>
        <v>1</v>
      </c>
      <c r="BF549" s="54"/>
      <c r="BG549" s="54"/>
      <c r="BH549" s="54">
        <f>LOOKUP(BE549,標準報酬等級表!$B$11:$B$42,標準報酬等級表!$D$11:$D$42)</f>
        <v>88</v>
      </c>
      <c r="BI549" s="54"/>
      <c r="BJ549" s="54"/>
      <c r="BK549" s="54">
        <f t="shared" si="26"/>
        <v>1</v>
      </c>
      <c r="BL549" s="54"/>
      <c r="BM549" s="54"/>
      <c r="BN549" s="54"/>
      <c r="BO549" s="54">
        <f>LOOKUP(BK549,標準報酬等級表!$B$11:$B$42,標準報酬等級表!$D$11:$D$42)</f>
        <v>88</v>
      </c>
      <c r="BP549" s="54"/>
      <c r="BQ549" s="54"/>
      <c r="BR549" s="54"/>
      <c r="BS549" s="49"/>
      <c r="BT549" s="49"/>
      <c r="BU549" s="49"/>
      <c r="BV549" s="49"/>
      <c r="BW549" s="49"/>
      <c r="BX549" s="49"/>
      <c r="BY549" s="49"/>
      <c r="BZ549" s="49"/>
      <c r="CA549" s="49"/>
      <c r="CB549" s="49"/>
      <c r="CC549" s="55"/>
      <c r="CD549" s="55"/>
      <c r="CE549" s="55"/>
      <c r="CF549" s="55"/>
      <c r="CG549" s="55"/>
      <c r="CH549" s="55"/>
    </row>
    <row r="550" spans="2:86" ht="21.75" customHeight="1" x14ac:dyDescent="0.15">
      <c r="B550" s="55"/>
      <c r="C550" s="55"/>
      <c r="D550" s="55"/>
      <c r="E550" s="55"/>
      <c r="F550" s="55"/>
      <c r="G550" s="55"/>
      <c r="H550" s="55"/>
      <c r="I550" s="55"/>
      <c r="J550" s="55"/>
      <c r="K550" s="55"/>
      <c r="L550" s="55"/>
      <c r="M550" s="55"/>
      <c r="N550" s="55"/>
      <c r="O550" s="55"/>
      <c r="P550" s="55"/>
      <c r="Q550" s="55"/>
      <c r="R550" s="55"/>
      <c r="S550" s="55"/>
      <c r="T550" s="55"/>
      <c r="U550" s="49"/>
      <c r="V550" s="49"/>
      <c r="W550" s="49"/>
      <c r="X550" s="49"/>
      <c r="Y550" s="49"/>
      <c r="Z550" s="49"/>
      <c r="AA550" s="49"/>
      <c r="AB550" s="49"/>
      <c r="AC550" s="49"/>
      <c r="AD550" s="49"/>
      <c r="AE550" s="49"/>
      <c r="AF550" s="49"/>
      <c r="AG550" s="55"/>
      <c r="AH550" s="55"/>
      <c r="AI550" s="55"/>
      <c r="AJ550" s="55"/>
      <c r="AK550" s="55"/>
      <c r="AL550" s="55"/>
      <c r="AM550" s="55"/>
      <c r="AN550" s="55"/>
      <c r="AO550" s="55"/>
      <c r="AP550" s="55"/>
      <c r="AQ550" s="55"/>
      <c r="AR550" s="55"/>
      <c r="AS550" s="55"/>
      <c r="AT550" s="89">
        <f t="shared" si="24"/>
        <v>0</v>
      </c>
      <c r="AU550" s="89"/>
      <c r="AV550" s="89"/>
      <c r="AW550" s="89"/>
      <c r="AX550" s="89"/>
      <c r="AY550" s="54">
        <f>MATCH(AT550,標準報酬等級表!$F$8:$F$57,1)</f>
        <v>1</v>
      </c>
      <c r="AZ550" s="54"/>
      <c r="BA550" s="54"/>
      <c r="BB550" s="54">
        <f>LOOKUP(AY550,標準報酬等級表!$A$8:$A$57,標準報酬等級表!$D$8:$D$57)</f>
        <v>58</v>
      </c>
      <c r="BC550" s="54"/>
      <c r="BD550" s="54"/>
      <c r="BE550" s="54">
        <f t="shared" si="25"/>
        <v>1</v>
      </c>
      <c r="BF550" s="54"/>
      <c r="BG550" s="54"/>
      <c r="BH550" s="54">
        <f>LOOKUP(BE550,標準報酬等級表!$B$11:$B$42,標準報酬等級表!$D$11:$D$42)</f>
        <v>88</v>
      </c>
      <c r="BI550" s="54"/>
      <c r="BJ550" s="54"/>
      <c r="BK550" s="54">
        <f t="shared" si="26"/>
        <v>1</v>
      </c>
      <c r="BL550" s="54"/>
      <c r="BM550" s="54"/>
      <c r="BN550" s="54"/>
      <c r="BO550" s="54">
        <f>LOOKUP(BK550,標準報酬等級表!$B$11:$B$42,標準報酬等級表!$D$11:$D$42)</f>
        <v>88</v>
      </c>
      <c r="BP550" s="54"/>
      <c r="BQ550" s="54"/>
      <c r="BR550" s="54"/>
      <c r="BS550" s="49"/>
      <c r="BT550" s="49"/>
      <c r="BU550" s="49"/>
      <c r="BV550" s="49"/>
      <c r="BW550" s="49"/>
      <c r="BX550" s="49"/>
      <c r="BY550" s="49"/>
      <c r="BZ550" s="49"/>
      <c r="CA550" s="49"/>
      <c r="CB550" s="49"/>
      <c r="CC550" s="55"/>
      <c r="CD550" s="55"/>
      <c r="CE550" s="55"/>
      <c r="CF550" s="55"/>
      <c r="CG550" s="55"/>
      <c r="CH550" s="55"/>
    </row>
    <row r="551" spans="2:86" ht="21.75" customHeight="1" x14ac:dyDescent="0.15">
      <c r="B551" s="55"/>
      <c r="C551" s="55"/>
      <c r="D551" s="55"/>
      <c r="E551" s="55"/>
      <c r="F551" s="55"/>
      <c r="G551" s="55"/>
      <c r="H551" s="55"/>
      <c r="I551" s="55"/>
      <c r="J551" s="55"/>
      <c r="K551" s="55"/>
      <c r="L551" s="55"/>
      <c r="M551" s="55"/>
      <c r="N551" s="55"/>
      <c r="O551" s="55"/>
      <c r="P551" s="55"/>
      <c r="Q551" s="55"/>
      <c r="R551" s="55"/>
      <c r="S551" s="55"/>
      <c r="T551" s="55"/>
      <c r="U551" s="49"/>
      <c r="V551" s="49"/>
      <c r="W551" s="49"/>
      <c r="X551" s="49"/>
      <c r="Y551" s="49"/>
      <c r="Z551" s="49"/>
      <c r="AA551" s="49"/>
      <c r="AB551" s="49"/>
      <c r="AC551" s="49"/>
      <c r="AD551" s="49"/>
      <c r="AE551" s="49"/>
      <c r="AF551" s="49"/>
      <c r="AG551" s="55"/>
      <c r="AH551" s="55"/>
      <c r="AI551" s="55"/>
      <c r="AJ551" s="55"/>
      <c r="AK551" s="55"/>
      <c r="AL551" s="55"/>
      <c r="AM551" s="55"/>
      <c r="AN551" s="55"/>
      <c r="AO551" s="55"/>
      <c r="AP551" s="55"/>
      <c r="AQ551" s="55"/>
      <c r="AR551" s="55"/>
      <c r="AS551" s="55"/>
      <c r="AT551" s="89">
        <f t="shared" si="24"/>
        <v>0</v>
      </c>
      <c r="AU551" s="89"/>
      <c r="AV551" s="89"/>
      <c r="AW551" s="89"/>
      <c r="AX551" s="89"/>
      <c r="AY551" s="54">
        <f>MATCH(AT551,標準報酬等級表!$F$8:$F$57,1)</f>
        <v>1</v>
      </c>
      <c r="AZ551" s="54"/>
      <c r="BA551" s="54"/>
      <c r="BB551" s="54">
        <f>LOOKUP(AY551,標準報酬等級表!$A$8:$A$57,標準報酬等級表!$D$8:$D$57)</f>
        <v>58</v>
      </c>
      <c r="BC551" s="54"/>
      <c r="BD551" s="54"/>
      <c r="BE551" s="54">
        <f t="shared" si="25"/>
        <v>1</v>
      </c>
      <c r="BF551" s="54"/>
      <c r="BG551" s="54"/>
      <c r="BH551" s="54">
        <f>LOOKUP(BE551,標準報酬等級表!$B$11:$B$42,標準報酬等級表!$D$11:$D$42)</f>
        <v>88</v>
      </c>
      <c r="BI551" s="54"/>
      <c r="BJ551" s="54"/>
      <c r="BK551" s="54">
        <f t="shared" si="26"/>
        <v>1</v>
      </c>
      <c r="BL551" s="54"/>
      <c r="BM551" s="54"/>
      <c r="BN551" s="54"/>
      <c r="BO551" s="54">
        <f>LOOKUP(BK551,標準報酬等級表!$B$11:$B$42,標準報酬等級表!$D$11:$D$42)</f>
        <v>88</v>
      </c>
      <c r="BP551" s="54"/>
      <c r="BQ551" s="54"/>
      <c r="BR551" s="54"/>
      <c r="BS551" s="49"/>
      <c r="BT551" s="49"/>
      <c r="BU551" s="49"/>
      <c r="BV551" s="49"/>
      <c r="BW551" s="49"/>
      <c r="BX551" s="49"/>
      <c r="BY551" s="49"/>
      <c r="BZ551" s="49"/>
      <c r="CA551" s="49"/>
      <c r="CB551" s="49"/>
      <c r="CC551" s="55"/>
      <c r="CD551" s="55"/>
      <c r="CE551" s="55"/>
      <c r="CF551" s="55"/>
      <c r="CG551" s="55"/>
      <c r="CH551" s="55"/>
    </row>
    <row r="552" spans="2:86" ht="21.75" customHeight="1" x14ac:dyDescent="0.15">
      <c r="B552" s="55"/>
      <c r="C552" s="55"/>
      <c r="D552" s="55"/>
      <c r="E552" s="55"/>
      <c r="F552" s="55"/>
      <c r="G552" s="55"/>
      <c r="H552" s="55"/>
      <c r="I552" s="55"/>
      <c r="J552" s="55"/>
      <c r="K552" s="55"/>
      <c r="L552" s="55"/>
      <c r="M552" s="55"/>
      <c r="N552" s="55"/>
      <c r="O552" s="55"/>
      <c r="P552" s="55"/>
      <c r="Q552" s="55"/>
      <c r="R552" s="55"/>
      <c r="S552" s="55"/>
      <c r="T552" s="55"/>
      <c r="U552" s="49"/>
      <c r="V552" s="49"/>
      <c r="W552" s="49"/>
      <c r="X552" s="49"/>
      <c r="Y552" s="49"/>
      <c r="Z552" s="49"/>
      <c r="AA552" s="49"/>
      <c r="AB552" s="49"/>
      <c r="AC552" s="49"/>
      <c r="AD552" s="49"/>
      <c r="AE552" s="49"/>
      <c r="AF552" s="49"/>
      <c r="AG552" s="55"/>
      <c r="AH552" s="55"/>
      <c r="AI552" s="55"/>
      <c r="AJ552" s="55"/>
      <c r="AK552" s="55"/>
      <c r="AL552" s="55"/>
      <c r="AM552" s="55"/>
      <c r="AN552" s="55"/>
      <c r="AO552" s="55"/>
      <c r="AP552" s="55"/>
      <c r="AQ552" s="55"/>
      <c r="AR552" s="55"/>
      <c r="AS552" s="55"/>
      <c r="AT552" s="89">
        <f t="shared" si="24"/>
        <v>0</v>
      </c>
      <c r="AU552" s="89"/>
      <c r="AV552" s="89"/>
      <c r="AW552" s="89"/>
      <c r="AX552" s="89"/>
      <c r="AY552" s="54">
        <f>MATCH(AT552,標準報酬等級表!$F$8:$F$57,1)</f>
        <v>1</v>
      </c>
      <c r="AZ552" s="54"/>
      <c r="BA552" s="54"/>
      <c r="BB552" s="54">
        <f>LOOKUP(AY552,標準報酬等級表!$A$8:$A$57,標準報酬等級表!$D$8:$D$57)</f>
        <v>58</v>
      </c>
      <c r="BC552" s="54"/>
      <c r="BD552" s="54"/>
      <c r="BE552" s="54">
        <f t="shared" si="25"/>
        <v>1</v>
      </c>
      <c r="BF552" s="54"/>
      <c r="BG552" s="54"/>
      <c r="BH552" s="54">
        <f>LOOKUP(BE552,標準報酬等級表!$B$11:$B$42,標準報酬等級表!$D$11:$D$42)</f>
        <v>88</v>
      </c>
      <c r="BI552" s="54"/>
      <c r="BJ552" s="54"/>
      <c r="BK552" s="54">
        <f t="shared" si="26"/>
        <v>1</v>
      </c>
      <c r="BL552" s="54"/>
      <c r="BM552" s="54"/>
      <c r="BN552" s="54"/>
      <c r="BO552" s="54">
        <f>LOOKUP(BK552,標準報酬等級表!$B$11:$B$42,標準報酬等級表!$D$11:$D$42)</f>
        <v>88</v>
      </c>
      <c r="BP552" s="54"/>
      <c r="BQ552" s="54"/>
      <c r="BR552" s="54"/>
      <c r="BS552" s="49"/>
      <c r="BT552" s="49"/>
      <c r="BU552" s="49"/>
      <c r="BV552" s="49"/>
      <c r="BW552" s="49"/>
      <c r="BX552" s="49"/>
      <c r="BY552" s="49"/>
      <c r="BZ552" s="49"/>
      <c r="CA552" s="49"/>
      <c r="CB552" s="49"/>
      <c r="CC552" s="55"/>
      <c r="CD552" s="55"/>
      <c r="CE552" s="55"/>
      <c r="CF552" s="55"/>
      <c r="CG552" s="55"/>
      <c r="CH552" s="55"/>
    </row>
    <row r="553" spans="2:86" ht="21.75" customHeight="1" x14ac:dyDescent="0.15">
      <c r="B553" s="55"/>
      <c r="C553" s="55"/>
      <c r="D553" s="55"/>
      <c r="E553" s="55"/>
      <c r="F553" s="55"/>
      <c r="G553" s="55"/>
      <c r="H553" s="55"/>
      <c r="I553" s="55"/>
      <c r="J553" s="55"/>
      <c r="K553" s="55"/>
      <c r="L553" s="55"/>
      <c r="M553" s="55"/>
      <c r="N553" s="55"/>
      <c r="O553" s="55"/>
      <c r="P553" s="55"/>
      <c r="Q553" s="55"/>
      <c r="R553" s="55"/>
      <c r="S553" s="55"/>
      <c r="T553" s="55"/>
      <c r="U553" s="49"/>
      <c r="V553" s="49"/>
      <c r="W553" s="49"/>
      <c r="X553" s="49"/>
      <c r="Y553" s="49"/>
      <c r="Z553" s="49"/>
      <c r="AA553" s="49"/>
      <c r="AB553" s="49"/>
      <c r="AC553" s="49"/>
      <c r="AD553" s="49"/>
      <c r="AE553" s="49"/>
      <c r="AF553" s="49"/>
      <c r="AG553" s="55"/>
      <c r="AH553" s="55"/>
      <c r="AI553" s="55"/>
      <c r="AJ553" s="55"/>
      <c r="AK553" s="55"/>
      <c r="AL553" s="55"/>
      <c r="AM553" s="55"/>
      <c r="AN553" s="55"/>
      <c r="AO553" s="55"/>
      <c r="AP553" s="55"/>
      <c r="AQ553" s="55"/>
      <c r="AR553" s="55"/>
      <c r="AS553" s="55"/>
      <c r="AT553" s="89">
        <f t="shared" si="24"/>
        <v>0</v>
      </c>
      <c r="AU553" s="89"/>
      <c r="AV553" s="89"/>
      <c r="AW553" s="89"/>
      <c r="AX553" s="89"/>
      <c r="AY553" s="54">
        <f>MATCH(AT553,標準報酬等級表!$F$8:$F$57,1)</f>
        <v>1</v>
      </c>
      <c r="AZ553" s="54"/>
      <c r="BA553" s="54"/>
      <c r="BB553" s="54">
        <f>LOOKUP(AY553,標準報酬等級表!$A$8:$A$57,標準報酬等級表!$D$8:$D$57)</f>
        <v>58</v>
      </c>
      <c r="BC553" s="54"/>
      <c r="BD553" s="54"/>
      <c r="BE553" s="54">
        <f t="shared" si="25"/>
        <v>1</v>
      </c>
      <c r="BF553" s="54"/>
      <c r="BG553" s="54"/>
      <c r="BH553" s="54">
        <f>LOOKUP(BE553,標準報酬等級表!$B$11:$B$42,標準報酬等級表!$D$11:$D$42)</f>
        <v>88</v>
      </c>
      <c r="BI553" s="54"/>
      <c r="BJ553" s="54"/>
      <c r="BK553" s="54">
        <f t="shared" si="26"/>
        <v>1</v>
      </c>
      <c r="BL553" s="54"/>
      <c r="BM553" s="54"/>
      <c r="BN553" s="54"/>
      <c r="BO553" s="54">
        <f>LOOKUP(BK553,標準報酬等級表!$B$11:$B$42,標準報酬等級表!$D$11:$D$42)</f>
        <v>88</v>
      </c>
      <c r="BP553" s="54"/>
      <c r="BQ553" s="54"/>
      <c r="BR553" s="54"/>
      <c r="BS553" s="49"/>
      <c r="BT553" s="49"/>
      <c r="BU553" s="49"/>
      <c r="BV553" s="49"/>
      <c r="BW553" s="49"/>
      <c r="BX553" s="49"/>
      <c r="BY553" s="49"/>
      <c r="BZ553" s="49"/>
      <c r="CA553" s="49"/>
      <c r="CB553" s="49"/>
      <c r="CC553" s="55"/>
      <c r="CD553" s="55"/>
      <c r="CE553" s="55"/>
      <c r="CF553" s="55"/>
      <c r="CG553" s="55"/>
      <c r="CH553" s="55"/>
    </row>
    <row r="554" spans="2:86" ht="21.75" customHeight="1" x14ac:dyDescent="0.15">
      <c r="B554" s="55"/>
      <c r="C554" s="55"/>
      <c r="D554" s="55"/>
      <c r="E554" s="55"/>
      <c r="F554" s="55"/>
      <c r="G554" s="55"/>
      <c r="H554" s="55"/>
      <c r="I554" s="55"/>
      <c r="J554" s="55"/>
      <c r="K554" s="55"/>
      <c r="L554" s="55"/>
      <c r="M554" s="55"/>
      <c r="N554" s="55"/>
      <c r="O554" s="55"/>
      <c r="P554" s="55"/>
      <c r="Q554" s="55"/>
      <c r="R554" s="55"/>
      <c r="S554" s="55"/>
      <c r="T554" s="55"/>
      <c r="U554" s="49"/>
      <c r="V554" s="49"/>
      <c r="W554" s="49"/>
      <c r="X554" s="49"/>
      <c r="Y554" s="49"/>
      <c r="Z554" s="49"/>
      <c r="AA554" s="49"/>
      <c r="AB554" s="49"/>
      <c r="AC554" s="49"/>
      <c r="AD554" s="49"/>
      <c r="AE554" s="49"/>
      <c r="AF554" s="49"/>
      <c r="AG554" s="55"/>
      <c r="AH554" s="55"/>
      <c r="AI554" s="55"/>
      <c r="AJ554" s="55"/>
      <c r="AK554" s="55"/>
      <c r="AL554" s="55"/>
      <c r="AM554" s="55"/>
      <c r="AN554" s="55"/>
      <c r="AO554" s="55"/>
      <c r="AP554" s="55"/>
      <c r="AQ554" s="55"/>
      <c r="AR554" s="55"/>
      <c r="AS554" s="55"/>
      <c r="AT554" s="89">
        <f t="shared" si="24"/>
        <v>0</v>
      </c>
      <c r="AU554" s="89"/>
      <c r="AV554" s="89"/>
      <c r="AW554" s="89"/>
      <c r="AX554" s="89"/>
      <c r="AY554" s="54">
        <f>MATCH(AT554,標準報酬等級表!$F$8:$F$57,1)</f>
        <v>1</v>
      </c>
      <c r="AZ554" s="54"/>
      <c r="BA554" s="54"/>
      <c r="BB554" s="54">
        <f>LOOKUP(AY554,標準報酬等級表!$A$8:$A$57,標準報酬等級表!$D$8:$D$57)</f>
        <v>58</v>
      </c>
      <c r="BC554" s="54"/>
      <c r="BD554" s="54"/>
      <c r="BE554" s="54">
        <f t="shared" si="25"/>
        <v>1</v>
      </c>
      <c r="BF554" s="54"/>
      <c r="BG554" s="54"/>
      <c r="BH554" s="54">
        <f>LOOKUP(BE554,標準報酬等級表!$B$11:$B$42,標準報酬等級表!$D$11:$D$42)</f>
        <v>88</v>
      </c>
      <c r="BI554" s="54"/>
      <c r="BJ554" s="54"/>
      <c r="BK554" s="54">
        <f t="shared" si="26"/>
        <v>1</v>
      </c>
      <c r="BL554" s="54"/>
      <c r="BM554" s="54"/>
      <c r="BN554" s="54"/>
      <c r="BO554" s="54">
        <f>LOOKUP(BK554,標準報酬等級表!$B$11:$B$42,標準報酬等級表!$D$11:$D$42)</f>
        <v>88</v>
      </c>
      <c r="BP554" s="54"/>
      <c r="BQ554" s="54"/>
      <c r="BR554" s="54"/>
      <c r="BS554" s="49"/>
      <c r="BT554" s="49"/>
      <c r="BU554" s="49"/>
      <c r="BV554" s="49"/>
      <c r="BW554" s="49"/>
      <c r="BX554" s="49"/>
      <c r="BY554" s="49"/>
      <c r="BZ554" s="49"/>
      <c r="CA554" s="49"/>
      <c r="CB554" s="49"/>
      <c r="CC554" s="55"/>
      <c r="CD554" s="55"/>
      <c r="CE554" s="55"/>
      <c r="CF554" s="55"/>
      <c r="CG554" s="55"/>
      <c r="CH554" s="55"/>
    </row>
    <row r="555" spans="2:86" ht="21.75" customHeight="1" x14ac:dyDescent="0.15">
      <c r="B555" s="55"/>
      <c r="C555" s="55"/>
      <c r="D555" s="55"/>
      <c r="E555" s="55"/>
      <c r="F555" s="55"/>
      <c r="G555" s="55"/>
      <c r="H555" s="55"/>
      <c r="I555" s="55"/>
      <c r="J555" s="55"/>
      <c r="K555" s="55"/>
      <c r="L555" s="55"/>
      <c r="M555" s="55"/>
      <c r="N555" s="55"/>
      <c r="O555" s="55"/>
      <c r="P555" s="55"/>
      <c r="Q555" s="55"/>
      <c r="R555" s="55"/>
      <c r="S555" s="55"/>
      <c r="T555" s="55"/>
      <c r="U555" s="49"/>
      <c r="V555" s="49"/>
      <c r="W555" s="49"/>
      <c r="X555" s="49"/>
      <c r="Y555" s="49"/>
      <c r="Z555" s="49"/>
      <c r="AA555" s="49"/>
      <c r="AB555" s="49"/>
      <c r="AC555" s="49"/>
      <c r="AD555" s="49"/>
      <c r="AE555" s="49"/>
      <c r="AF555" s="49"/>
      <c r="AG555" s="55"/>
      <c r="AH555" s="55"/>
      <c r="AI555" s="55"/>
      <c r="AJ555" s="55"/>
      <c r="AK555" s="55"/>
      <c r="AL555" s="55"/>
      <c r="AM555" s="55"/>
      <c r="AN555" s="55"/>
      <c r="AO555" s="55"/>
      <c r="AP555" s="55"/>
      <c r="AQ555" s="55"/>
      <c r="AR555" s="55"/>
      <c r="AS555" s="55"/>
      <c r="AT555" s="89">
        <f t="shared" si="24"/>
        <v>0</v>
      </c>
      <c r="AU555" s="89"/>
      <c r="AV555" s="89"/>
      <c r="AW555" s="89"/>
      <c r="AX555" s="89"/>
      <c r="AY555" s="54">
        <f>MATCH(AT555,標準報酬等級表!$F$8:$F$57,1)</f>
        <v>1</v>
      </c>
      <c r="AZ555" s="54"/>
      <c r="BA555" s="54"/>
      <c r="BB555" s="54">
        <f>LOOKUP(AY555,標準報酬等級表!$A$8:$A$57,標準報酬等級表!$D$8:$D$57)</f>
        <v>58</v>
      </c>
      <c r="BC555" s="54"/>
      <c r="BD555" s="54"/>
      <c r="BE555" s="54">
        <f t="shared" si="25"/>
        <v>1</v>
      </c>
      <c r="BF555" s="54"/>
      <c r="BG555" s="54"/>
      <c r="BH555" s="54">
        <f>LOOKUP(BE555,標準報酬等級表!$B$11:$B$42,標準報酬等級表!$D$11:$D$42)</f>
        <v>88</v>
      </c>
      <c r="BI555" s="54"/>
      <c r="BJ555" s="54"/>
      <c r="BK555" s="54">
        <f t="shared" si="26"/>
        <v>1</v>
      </c>
      <c r="BL555" s="54"/>
      <c r="BM555" s="54"/>
      <c r="BN555" s="54"/>
      <c r="BO555" s="54">
        <f>LOOKUP(BK555,標準報酬等級表!$B$11:$B$42,標準報酬等級表!$D$11:$D$42)</f>
        <v>88</v>
      </c>
      <c r="BP555" s="54"/>
      <c r="BQ555" s="54"/>
      <c r="BR555" s="54"/>
      <c r="BS555" s="49"/>
      <c r="BT555" s="49"/>
      <c r="BU555" s="49"/>
      <c r="BV555" s="49"/>
      <c r="BW555" s="49"/>
      <c r="BX555" s="49"/>
      <c r="BY555" s="49"/>
      <c r="BZ555" s="49"/>
      <c r="CA555" s="49"/>
      <c r="CB555" s="49"/>
      <c r="CC555" s="55"/>
      <c r="CD555" s="55"/>
      <c r="CE555" s="55"/>
      <c r="CF555" s="55"/>
      <c r="CG555" s="55"/>
      <c r="CH555" s="55"/>
    </row>
    <row r="556" spans="2:86" ht="21.75" customHeight="1" x14ac:dyDescent="0.15">
      <c r="B556" s="55"/>
      <c r="C556" s="55"/>
      <c r="D556" s="55"/>
      <c r="E556" s="55"/>
      <c r="F556" s="55"/>
      <c r="G556" s="55"/>
      <c r="H556" s="55"/>
      <c r="I556" s="55"/>
      <c r="J556" s="55"/>
      <c r="K556" s="55"/>
      <c r="L556" s="55"/>
      <c r="M556" s="55"/>
      <c r="N556" s="55"/>
      <c r="O556" s="55"/>
      <c r="P556" s="55"/>
      <c r="Q556" s="55"/>
      <c r="R556" s="55"/>
      <c r="S556" s="55"/>
      <c r="T556" s="55"/>
      <c r="U556" s="49"/>
      <c r="V556" s="49"/>
      <c r="W556" s="49"/>
      <c r="X556" s="49"/>
      <c r="Y556" s="49"/>
      <c r="Z556" s="49"/>
      <c r="AA556" s="49"/>
      <c r="AB556" s="49"/>
      <c r="AC556" s="49"/>
      <c r="AD556" s="49"/>
      <c r="AE556" s="49"/>
      <c r="AF556" s="49"/>
      <c r="AG556" s="55"/>
      <c r="AH556" s="55"/>
      <c r="AI556" s="55"/>
      <c r="AJ556" s="55"/>
      <c r="AK556" s="55"/>
      <c r="AL556" s="55"/>
      <c r="AM556" s="55"/>
      <c r="AN556" s="55"/>
      <c r="AO556" s="55"/>
      <c r="AP556" s="55"/>
      <c r="AQ556" s="55"/>
      <c r="AR556" s="55"/>
      <c r="AS556" s="55"/>
      <c r="AT556" s="89">
        <f t="shared" si="24"/>
        <v>0</v>
      </c>
      <c r="AU556" s="89"/>
      <c r="AV556" s="89"/>
      <c r="AW556" s="89"/>
      <c r="AX556" s="89"/>
      <c r="AY556" s="54">
        <f>MATCH(AT556,標準報酬等級表!$F$8:$F$57,1)</f>
        <v>1</v>
      </c>
      <c r="AZ556" s="54"/>
      <c r="BA556" s="54"/>
      <c r="BB556" s="54">
        <f>LOOKUP(AY556,標準報酬等級表!$A$8:$A$57,標準報酬等級表!$D$8:$D$57)</f>
        <v>58</v>
      </c>
      <c r="BC556" s="54"/>
      <c r="BD556" s="54"/>
      <c r="BE556" s="54">
        <f t="shared" si="25"/>
        <v>1</v>
      </c>
      <c r="BF556" s="54"/>
      <c r="BG556" s="54"/>
      <c r="BH556" s="54">
        <f>LOOKUP(BE556,標準報酬等級表!$B$11:$B$42,標準報酬等級表!$D$11:$D$42)</f>
        <v>88</v>
      </c>
      <c r="BI556" s="54"/>
      <c r="BJ556" s="54"/>
      <c r="BK556" s="54">
        <f t="shared" si="26"/>
        <v>1</v>
      </c>
      <c r="BL556" s="54"/>
      <c r="BM556" s="54"/>
      <c r="BN556" s="54"/>
      <c r="BO556" s="54">
        <f>LOOKUP(BK556,標準報酬等級表!$B$11:$B$42,標準報酬等級表!$D$11:$D$42)</f>
        <v>88</v>
      </c>
      <c r="BP556" s="54"/>
      <c r="BQ556" s="54"/>
      <c r="BR556" s="54"/>
      <c r="BS556" s="49"/>
      <c r="BT556" s="49"/>
      <c r="BU556" s="49"/>
      <c r="BV556" s="49"/>
      <c r="BW556" s="49"/>
      <c r="BX556" s="49"/>
      <c r="BY556" s="49"/>
      <c r="BZ556" s="49"/>
      <c r="CA556" s="49"/>
      <c r="CB556" s="49"/>
      <c r="CC556" s="55"/>
      <c r="CD556" s="55"/>
      <c r="CE556" s="55"/>
      <c r="CF556" s="55"/>
      <c r="CG556" s="55"/>
      <c r="CH556" s="55"/>
    </row>
    <row r="557" spans="2:86" ht="21.75" customHeight="1" x14ac:dyDescent="0.15">
      <c r="B557" s="55"/>
      <c r="C557" s="55"/>
      <c r="D557" s="55"/>
      <c r="E557" s="55"/>
      <c r="F557" s="55"/>
      <c r="G557" s="55"/>
      <c r="H557" s="55"/>
      <c r="I557" s="55"/>
      <c r="J557" s="55"/>
      <c r="K557" s="55"/>
      <c r="L557" s="55"/>
      <c r="M557" s="55"/>
      <c r="N557" s="55"/>
      <c r="O557" s="55"/>
      <c r="P557" s="55"/>
      <c r="Q557" s="55"/>
      <c r="R557" s="55"/>
      <c r="S557" s="55"/>
      <c r="T557" s="55"/>
      <c r="U557" s="49"/>
      <c r="V557" s="49"/>
      <c r="W557" s="49"/>
      <c r="X557" s="49"/>
      <c r="Y557" s="49"/>
      <c r="Z557" s="49"/>
      <c r="AA557" s="49"/>
      <c r="AB557" s="49"/>
      <c r="AC557" s="49"/>
      <c r="AD557" s="49"/>
      <c r="AE557" s="49"/>
      <c r="AF557" s="49"/>
      <c r="AG557" s="55"/>
      <c r="AH557" s="55"/>
      <c r="AI557" s="55"/>
      <c r="AJ557" s="55"/>
      <c r="AK557" s="55"/>
      <c r="AL557" s="55"/>
      <c r="AM557" s="55"/>
      <c r="AN557" s="55"/>
      <c r="AO557" s="55"/>
      <c r="AP557" s="55"/>
      <c r="AQ557" s="55"/>
      <c r="AR557" s="55"/>
      <c r="AS557" s="55"/>
      <c r="AT557" s="89">
        <f t="shared" si="24"/>
        <v>0</v>
      </c>
      <c r="AU557" s="89"/>
      <c r="AV557" s="89"/>
      <c r="AW557" s="89"/>
      <c r="AX557" s="89"/>
      <c r="AY557" s="54">
        <f>MATCH(AT557,標準報酬等級表!$F$8:$F$57,1)</f>
        <v>1</v>
      </c>
      <c r="AZ557" s="54"/>
      <c r="BA557" s="54"/>
      <c r="BB557" s="54">
        <f>LOOKUP(AY557,標準報酬等級表!$A$8:$A$57,標準報酬等級表!$D$8:$D$57)</f>
        <v>58</v>
      </c>
      <c r="BC557" s="54"/>
      <c r="BD557" s="54"/>
      <c r="BE557" s="54">
        <f t="shared" si="25"/>
        <v>1</v>
      </c>
      <c r="BF557" s="54"/>
      <c r="BG557" s="54"/>
      <c r="BH557" s="54">
        <f>LOOKUP(BE557,標準報酬等級表!$B$11:$B$42,標準報酬等級表!$D$11:$D$42)</f>
        <v>88</v>
      </c>
      <c r="BI557" s="54"/>
      <c r="BJ557" s="54"/>
      <c r="BK557" s="54">
        <f t="shared" si="26"/>
        <v>1</v>
      </c>
      <c r="BL557" s="54"/>
      <c r="BM557" s="54"/>
      <c r="BN557" s="54"/>
      <c r="BO557" s="54">
        <f>LOOKUP(BK557,標準報酬等級表!$B$11:$B$42,標準報酬等級表!$D$11:$D$42)</f>
        <v>88</v>
      </c>
      <c r="BP557" s="54"/>
      <c r="BQ557" s="54"/>
      <c r="BR557" s="54"/>
      <c r="BS557" s="49"/>
      <c r="BT557" s="49"/>
      <c r="BU557" s="49"/>
      <c r="BV557" s="49"/>
      <c r="BW557" s="49"/>
      <c r="BX557" s="49"/>
      <c r="BY557" s="49"/>
      <c r="BZ557" s="49"/>
      <c r="CA557" s="49"/>
      <c r="CB557" s="49"/>
      <c r="CC557" s="55"/>
      <c r="CD557" s="55"/>
      <c r="CE557" s="55"/>
      <c r="CF557" s="55"/>
      <c r="CG557" s="55"/>
      <c r="CH557" s="55"/>
    </row>
    <row r="558" spans="2:86" ht="21.75" customHeight="1" x14ac:dyDescent="0.15">
      <c r="B558" s="55"/>
      <c r="C558" s="55"/>
      <c r="D558" s="55"/>
      <c r="E558" s="55"/>
      <c r="F558" s="55"/>
      <c r="G558" s="55"/>
      <c r="H558" s="55"/>
      <c r="I558" s="55"/>
      <c r="J558" s="55"/>
      <c r="K558" s="55"/>
      <c r="L558" s="55"/>
      <c r="M558" s="55"/>
      <c r="N558" s="55"/>
      <c r="O558" s="55"/>
      <c r="P558" s="55"/>
      <c r="Q558" s="55"/>
      <c r="R558" s="55"/>
      <c r="S558" s="55"/>
      <c r="T558" s="55"/>
      <c r="U558" s="49"/>
      <c r="V558" s="49"/>
      <c r="W558" s="49"/>
      <c r="X558" s="49"/>
      <c r="Y558" s="49"/>
      <c r="Z558" s="49"/>
      <c r="AA558" s="49"/>
      <c r="AB558" s="49"/>
      <c r="AC558" s="49"/>
      <c r="AD558" s="49"/>
      <c r="AE558" s="49"/>
      <c r="AF558" s="49"/>
      <c r="AG558" s="55"/>
      <c r="AH558" s="55"/>
      <c r="AI558" s="55"/>
      <c r="AJ558" s="55"/>
      <c r="AK558" s="55"/>
      <c r="AL558" s="55"/>
      <c r="AM558" s="55"/>
      <c r="AN558" s="55"/>
      <c r="AO558" s="55"/>
      <c r="AP558" s="55"/>
      <c r="AQ558" s="55"/>
      <c r="AR558" s="55"/>
      <c r="AS558" s="55"/>
      <c r="AT558" s="89">
        <f t="shared" si="24"/>
        <v>0</v>
      </c>
      <c r="AU558" s="89"/>
      <c r="AV558" s="89"/>
      <c r="AW558" s="89"/>
      <c r="AX558" s="89"/>
      <c r="AY558" s="54">
        <f>MATCH(AT558,標準報酬等級表!$F$8:$F$57,1)</f>
        <v>1</v>
      </c>
      <c r="AZ558" s="54"/>
      <c r="BA558" s="54"/>
      <c r="BB558" s="54">
        <f>LOOKUP(AY558,標準報酬等級表!$A$8:$A$57,標準報酬等級表!$D$8:$D$57)</f>
        <v>58</v>
      </c>
      <c r="BC558" s="54"/>
      <c r="BD558" s="54"/>
      <c r="BE558" s="54">
        <f t="shared" si="25"/>
        <v>1</v>
      </c>
      <c r="BF558" s="54"/>
      <c r="BG558" s="54"/>
      <c r="BH558" s="54">
        <f>LOOKUP(BE558,標準報酬等級表!$B$11:$B$42,標準報酬等級表!$D$11:$D$42)</f>
        <v>88</v>
      </c>
      <c r="BI558" s="54"/>
      <c r="BJ558" s="54"/>
      <c r="BK558" s="54">
        <f t="shared" si="26"/>
        <v>1</v>
      </c>
      <c r="BL558" s="54"/>
      <c r="BM558" s="54"/>
      <c r="BN558" s="54"/>
      <c r="BO558" s="54">
        <f>LOOKUP(BK558,標準報酬等級表!$B$11:$B$42,標準報酬等級表!$D$11:$D$42)</f>
        <v>88</v>
      </c>
      <c r="BP558" s="54"/>
      <c r="BQ558" s="54"/>
      <c r="BR558" s="54"/>
      <c r="BS558" s="49"/>
      <c r="BT558" s="49"/>
      <c r="BU558" s="49"/>
      <c r="BV558" s="49"/>
      <c r="BW558" s="49"/>
      <c r="BX558" s="49"/>
      <c r="BY558" s="49"/>
      <c r="BZ558" s="49"/>
      <c r="CA558" s="49"/>
      <c r="CB558" s="49"/>
      <c r="CC558" s="55"/>
      <c r="CD558" s="55"/>
      <c r="CE558" s="55"/>
      <c r="CF558" s="55"/>
      <c r="CG558" s="55"/>
      <c r="CH558" s="55"/>
    </row>
    <row r="559" spans="2:86" ht="21.75" customHeight="1" x14ac:dyDescent="0.15">
      <c r="B559" s="55"/>
      <c r="C559" s="55"/>
      <c r="D559" s="55"/>
      <c r="E559" s="55"/>
      <c r="F559" s="55"/>
      <c r="G559" s="55"/>
      <c r="H559" s="55"/>
      <c r="I559" s="55"/>
      <c r="J559" s="55"/>
      <c r="K559" s="55"/>
      <c r="L559" s="55"/>
      <c r="M559" s="55"/>
      <c r="N559" s="55"/>
      <c r="O559" s="55"/>
      <c r="P559" s="55"/>
      <c r="Q559" s="55"/>
      <c r="R559" s="55"/>
      <c r="S559" s="55"/>
      <c r="T559" s="55"/>
      <c r="U559" s="49"/>
      <c r="V559" s="49"/>
      <c r="W559" s="49"/>
      <c r="X559" s="49"/>
      <c r="Y559" s="49"/>
      <c r="Z559" s="49"/>
      <c r="AA559" s="49"/>
      <c r="AB559" s="49"/>
      <c r="AC559" s="49"/>
      <c r="AD559" s="49"/>
      <c r="AE559" s="49"/>
      <c r="AF559" s="49"/>
      <c r="AG559" s="55"/>
      <c r="AH559" s="55"/>
      <c r="AI559" s="55"/>
      <c r="AJ559" s="55"/>
      <c r="AK559" s="55"/>
      <c r="AL559" s="55"/>
      <c r="AM559" s="55"/>
      <c r="AN559" s="55"/>
      <c r="AO559" s="55"/>
      <c r="AP559" s="55"/>
      <c r="AQ559" s="55"/>
      <c r="AR559" s="55"/>
      <c r="AS559" s="55"/>
      <c r="AT559" s="89">
        <f t="shared" si="24"/>
        <v>0</v>
      </c>
      <c r="AU559" s="89"/>
      <c r="AV559" s="89"/>
      <c r="AW559" s="89"/>
      <c r="AX559" s="89"/>
      <c r="AY559" s="54">
        <f>MATCH(AT559,標準報酬等級表!$F$8:$F$57,1)</f>
        <v>1</v>
      </c>
      <c r="AZ559" s="54"/>
      <c r="BA559" s="54"/>
      <c r="BB559" s="54">
        <f>LOOKUP(AY559,標準報酬等級表!$A$8:$A$57,標準報酬等級表!$D$8:$D$57)</f>
        <v>58</v>
      </c>
      <c r="BC559" s="54"/>
      <c r="BD559" s="54"/>
      <c r="BE559" s="54">
        <f t="shared" si="25"/>
        <v>1</v>
      </c>
      <c r="BF559" s="54"/>
      <c r="BG559" s="54"/>
      <c r="BH559" s="54">
        <f>LOOKUP(BE559,標準報酬等級表!$B$11:$B$42,標準報酬等級表!$D$11:$D$42)</f>
        <v>88</v>
      </c>
      <c r="BI559" s="54"/>
      <c r="BJ559" s="54"/>
      <c r="BK559" s="54">
        <f t="shared" si="26"/>
        <v>1</v>
      </c>
      <c r="BL559" s="54"/>
      <c r="BM559" s="54"/>
      <c r="BN559" s="54"/>
      <c r="BO559" s="54">
        <f>LOOKUP(BK559,標準報酬等級表!$B$11:$B$42,標準報酬等級表!$D$11:$D$42)</f>
        <v>88</v>
      </c>
      <c r="BP559" s="54"/>
      <c r="BQ559" s="54"/>
      <c r="BR559" s="54"/>
      <c r="BS559" s="49"/>
      <c r="BT559" s="49"/>
      <c r="BU559" s="49"/>
      <c r="BV559" s="49"/>
      <c r="BW559" s="49"/>
      <c r="BX559" s="49"/>
      <c r="BY559" s="49"/>
      <c r="BZ559" s="49"/>
      <c r="CA559" s="49"/>
      <c r="CB559" s="49"/>
      <c r="CC559" s="55"/>
      <c r="CD559" s="55"/>
      <c r="CE559" s="55"/>
      <c r="CF559" s="55"/>
      <c r="CG559" s="55"/>
      <c r="CH559" s="55"/>
    </row>
    <row r="560" spans="2:86" ht="21.75" customHeight="1" x14ac:dyDescent="0.15">
      <c r="B560" s="55"/>
      <c r="C560" s="55"/>
      <c r="D560" s="55"/>
      <c r="E560" s="55"/>
      <c r="F560" s="55"/>
      <c r="G560" s="55"/>
      <c r="H560" s="55"/>
      <c r="I560" s="55"/>
      <c r="J560" s="55"/>
      <c r="K560" s="55"/>
      <c r="L560" s="55"/>
      <c r="M560" s="55"/>
      <c r="N560" s="55"/>
      <c r="O560" s="55"/>
      <c r="P560" s="55"/>
      <c r="Q560" s="55"/>
      <c r="R560" s="55"/>
      <c r="S560" s="55"/>
      <c r="T560" s="55"/>
      <c r="U560" s="49"/>
      <c r="V560" s="49"/>
      <c r="W560" s="49"/>
      <c r="X560" s="49"/>
      <c r="Y560" s="49"/>
      <c r="Z560" s="49"/>
      <c r="AA560" s="49"/>
      <c r="AB560" s="49"/>
      <c r="AC560" s="49"/>
      <c r="AD560" s="49"/>
      <c r="AE560" s="49"/>
      <c r="AF560" s="49"/>
      <c r="AG560" s="55"/>
      <c r="AH560" s="55"/>
      <c r="AI560" s="55"/>
      <c r="AJ560" s="55"/>
      <c r="AK560" s="55"/>
      <c r="AL560" s="55"/>
      <c r="AM560" s="55"/>
      <c r="AN560" s="55"/>
      <c r="AO560" s="55"/>
      <c r="AP560" s="55"/>
      <c r="AQ560" s="55"/>
      <c r="AR560" s="55"/>
      <c r="AS560" s="55"/>
      <c r="AT560" s="89">
        <f t="shared" si="24"/>
        <v>0</v>
      </c>
      <c r="AU560" s="89"/>
      <c r="AV560" s="89"/>
      <c r="AW560" s="89"/>
      <c r="AX560" s="89"/>
      <c r="AY560" s="54">
        <f>MATCH(AT560,標準報酬等級表!$F$8:$F$57,1)</f>
        <v>1</v>
      </c>
      <c r="AZ560" s="54"/>
      <c r="BA560" s="54"/>
      <c r="BB560" s="54">
        <f>LOOKUP(AY560,標準報酬等級表!$A$8:$A$57,標準報酬等級表!$D$8:$D$57)</f>
        <v>58</v>
      </c>
      <c r="BC560" s="54"/>
      <c r="BD560" s="54"/>
      <c r="BE560" s="54">
        <f t="shared" si="25"/>
        <v>1</v>
      </c>
      <c r="BF560" s="54"/>
      <c r="BG560" s="54"/>
      <c r="BH560" s="54">
        <f>LOOKUP(BE560,標準報酬等級表!$B$11:$B$42,標準報酬等級表!$D$11:$D$42)</f>
        <v>88</v>
      </c>
      <c r="BI560" s="54"/>
      <c r="BJ560" s="54"/>
      <c r="BK560" s="54">
        <f t="shared" si="26"/>
        <v>1</v>
      </c>
      <c r="BL560" s="54"/>
      <c r="BM560" s="54"/>
      <c r="BN560" s="54"/>
      <c r="BO560" s="54">
        <f>LOOKUP(BK560,標準報酬等級表!$B$11:$B$42,標準報酬等級表!$D$11:$D$42)</f>
        <v>88</v>
      </c>
      <c r="BP560" s="54"/>
      <c r="BQ560" s="54"/>
      <c r="BR560" s="54"/>
      <c r="BS560" s="49"/>
      <c r="BT560" s="49"/>
      <c r="BU560" s="49"/>
      <c r="BV560" s="49"/>
      <c r="BW560" s="49"/>
      <c r="BX560" s="49"/>
      <c r="BY560" s="49"/>
      <c r="BZ560" s="49"/>
      <c r="CA560" s="49"/>
      <c r="CB560" s="49"/>
      <c r="CC560" s="55"/>
      <c r="CD560" s="55"/>
      <c r="CE560" s="55"/>
      <c r="CF560" s="55"/>
      <c r="CG560" s="55"/>
      <c r="CH560" s="55"/>
    </row>
    <row r="561" spans="2:86" ht="21.75" customHeight="1" x14ac:dyDescent="0.15">
      <c r="B561" s="55"/>
      <c r="C561" s="55"/>
      <c r="D561" s="55"/>
      <c r="E561" s="55"/>
      <c r="F561" s="55"/>
      <c r="G561" s="55"/>
      <c r="H561" s="55"/>
      <c r="I561" s="55"/>
      <c r="J561" s="55"/>
      <c r="K561" s="55"/>
      <c r="L561" s="55"/>
      <c r="M561" s="55"/>
      <c r="N561" s="55"/>
      <c r="O561" s="55"/>
      <c r="P561" s="55"/>
      <c r="Q561" s="55"/>
      <c r="R561" s="55"/>
      <c r="S561" s="55"/>
      <c r="T561" s="55"/>
      <c r="U561" s="49"/>
      <c r="V561" s="49"/>
      <c r="W561" s="49"/>
      <c r="X561" s="49"/>
      <c r="Y561" s="49"/>
      <c r="Z561" s="49"/>
      <c r="AA561" s="49"/>
      <c r="AB561" s="49"/>
      <c r="AC561" s="49"/>
      <c r="AD561" s="49"/>
      <c r="AE561" s="49"/>
      <c r="AF561" s="49"/>
      <c r="AG561" s="55"/>
      <c r="AH561" s="55"/>
      <c r="AI561" s="55"/>
      <c r="AJ561" s="55"/>
      <c r="AK561" s="55"/>
      <c r="AL561" s="55"/>
      <c r="AM561" s="55"/>
      <c r="AN561" s="55"/>
      <c r="AO561" s="55"/>
      <c r="AP561" s="55"/>
      <c r="AQ561" s="55"/>
      <c r="AR561" s="55"/>
      <c r="AS561" s="55"/>
      <c r="AT561" s="89">
        <f t="shared" si="24"/>
        <v>0</v>
      </c>
      <c r="AU561" s="89"/>
      <c r="AV561" s="89"/>
      <c r="AW561" s="89"/>
      <c r="AX561" s="89"/>
      <c r="AY561" s="54">
        <f>MATCH(AT561,標準報酬等級表!$F$8:$F$57,1)</f>
        <v>1</v>
      </c>
      <c r="AZ561" s="54"/>
      <c r="BA561" s="54"/>
      <c r="BB561" s="54">
        <f>LOOKUP(AY561,標準報酬等級表!$A$8:$A$57,標準報酬等級表!$D$8:$D$57)</f>
        <v>58</v>
      </c>
      <c r="BC561" s="54"/>
      <c r="BD561" s="54"/>
      <c r="BE561" s="54">
        <f t="shared" si="25"/>
        <v>1</v>
      </c>
      <c r="BF561" s="54"/>
      <c r="BG561" s="54"/>
      <c r="BH561" s="54">
        <f>LOOKUP(BE561,標準報酬等級表!$B$11:$B$42,標準報酬等級表!$D$11:$D$42)</f>
        <v>88</v>
      </c>
      <c r="BI561" s="54"/>
      <c r="BJ561" s="54"/>
      <c r="BK561" s="54">
        <f t="shared" si="26"/>
        <v>1</v>
      </c>
      <c r="BL561" s="54"/>
      <c r="BM561" s="54"/>
      <c r="BN561" s="54"/>
      <c r="BO561" s="54">
        <f>LOOKUP(BK561,標準報酬等級表!$B$11:$B$42,標準報酬等級表!$D$11:$D$42)</f>
        <v>88</v>
      </c>
      <c r="BP561" s="54"/>
      <c r="BQ561" s="54"/>
      <c r="BR561" s="54"/>
      <c r="BS561" s="49"/>
      <c r="BT561" s="49"/>
      <c r="BU561" s="49"/>
      <c r="BV561" s="49"/>
      <c r="BW561" s="49"/>
      <c r="BX561" s="49"/>
      <c r="BY561" s="49"/>
      <c r="BZ561" s="49"/>
      <c r="CA561" s="49"/>
      <c r="CB561" s="49"/>
      <c r="CC561" s="55"/>
      <c r="CD561" s="55"/>
      <c r="CE561" s="55"/>
      <c r="CF561" s="55"/>
      <c r="CG561" s="55"/>
      <c r="CH561" s="55"/>
    </row>
    <row r="562" spans="2:86" ht="21.75" customHeight="1" x14ac:dyDescent="0.15">
      <c r="B562" s="55"/>
      <c r="C562" s="55"/>
      <c r="D562" s="55"/>
      <c r="E562" s="55"/>
      <c r="F562" s="55"/>
      <c r="G562" s="55"/>
      <c r="H562" s="55"/>
      <c r="I562" s="55"/>
      <c r="J562" s="55"/>
      <c r="K562" s="55"/>
      <c r="L562" s="55"/>
      <c r="M562" s="55"/>
      <c r="N562" s="55"/>
      <c r="O562" s="55"/>
      <c r="P562" s="55"/>
      <c r="Q562" s="55"/>
      <c r="R562" s="55"/>
      <c r="S562" s="55"/>
      <c r="T562" s="55"/>
      <c r="U562" s="49"/>
      <c r="V562" s="49"/>
      <c r="W562" s="49"/>
      <c r="X562" s="49"/>
      <c r="Y562" s="49"/>
      <c r="Z562" s="49"/>
      <c r="AA562" s="49"/>
      <c r="AB562" s="49"/>
      <c r="AC562" s="49"/>
      <c r="AD562" s="49"/>
      <c r="AE562" s="49"/>
      <c r="AF562" s="49"/>
      <c r="AG562" s="55"/>
      <c r="AH562" s="55"/>
      <c r="AI562" s="55"/>
      <c r="AJ562" s="55"/>
      <c r="AK562" s="55"/>
      <c r="AL562" s="55"/>
      <c r="AM562" s="55"/>
      <c r="AN562" s="55"/>
      <c r="AO562" s="55"/>
      <c r="AP562" s="55"/>
      <c r="AQ562" s="55"/>
      <c r="AR562" s="55"/>
      <c r="AS562" s="55"/>
      <c r="AT562" s="89">
        <f t="shared" si="24"/>
        <v>0</v>
      </c>
      <c r="AU562" s="89"/>
      <c r="AV562" s="89"/>
      <c r="AW562" s="89"/>
      <c r="AX562" s="89"/>
      <c r="AY562" s="54">
        <f>MATCH(AT562,標準報酬等級表!$F$8:$F$57,1)</f>
        <v>1</v>
      </c>
      <c r="AZ562" s="54"/>
      <c r="BA562" s="54"/>
      <c r="BB562" s="54">
        <f>LOOKUP(AY562,標準報酬等級表!$A$8:$A$57,標準報酬等級表!$D$8:$D$57)</f>
        <v>58</v>
      </c>
      <c r="BC562" s="54"/>
      <c r="BD562" s="54"/>
      <c r="BE562" s="54">
        <f t="shared" si="25"/>
        <v>1</v>
      </c>
      <c r="BF562" s="54"/>
      <c r="BG562" s="54"/>
      <c r="BH562" s="54">
        <f>LOOKUP(BE562,標準報酬等級表!$B$11:$B$42,標準報酬等級表!$D$11:$D$42)</f>
        <v>88</v>
      </c>
      <c r="BI562" s="54"/>
      <c r="BJ562" s="54"/>
      <c r="BK562" s="54">
        <f t="shared" si="26"/>
        <v>1</v>
      </c>
      <c r="BL562" s="54"/>
      <c r="BM562" s="54"/>
      <c r="BN562" s="54"/>
      <c r="BO562" s="54">
        <f>LOOKUP(BK562,標準報酬等級表!$B$11:$B$42,標準報酬等級表!$D$11:$D$42)</f>
        <v>88</v>
      </c>
      <c r="BP562" s="54"/>
      <c r="BQ562" s="54"/>
      <c r="BR562" s="54"/>
      <c r="BS562" s="49"/>
      <c r="BT562" s="49"/>
      <c r="BU562" s="49"/>
      <c r="BV562" s="49"/>
      <c r="BW562" s="49"/>
      <c r="BX562" s="49"/>
      <c r="BY562" s="49"/>
      <c r="BZ562" s="49"/>
      <c r="CA562" s="49"/>
      <c r="CB562" s="49"/>
      <c r="CC562" s="55"/>
      <c r="CD562" s="55"/>
      <c r="CE562" s="55"/>
      <c r="CF562" s="55"/>
      <c r="CG562" s="55"/>
      <c r="CH562" s="55"/>
    </row>
    <row r="563" spans="2:86" ht="21.75" customHeight="1" x14ac:dyDescent="0.15">
      <c r="B563" s="55"/>
      <c r="C563" s="55"/>
      <c r="D563" s="55"/>
      <c r="E563" s="55"/>
      <c r="F563" s="55"/>
      <c r="G563" s="55"/>
      <c r="H563" s="55"/>
      <c r="I563" s="55"/>
      <c r="J563" s="55"/>
      <c r="K563" s="55"/>
      <c r="L563" s="55"/>
      <c r="M563" s="55"/>
      <c r="N563" s="55"/>
      <c r="O563" s="55"/>
      <c r="P563" s="55"/>
      <c r="Q563" s="55"/>
      <c r="R563" s="55"/>
      <c r="S563" s="55"/>
      <c r="T563" s="55"/>
      <c r="U563" s="49"/>
      <c r="V563" s="49"/>
      <c r="W563" s="49"/>
      <c r="X563" s="49"/>
      <c r="Y563" s="49"/>
      <c r="Z563" s="49"/>
      <c r="AA563" s="49"/>
      <c r="AB563" s="49"/>
      <c r="AC563" s="49"/>
      <c r="AD563" s="49"/>
      <c r="AE563" s="49"/>
      <c r="AF563" s="49"/>
      <c r="AG563" s="55"/>
      <c r="AH563" s="55"/>
      <c r="AI563" s="55"/>
      <c r="AJ563" s="55"/>
      <c r="AK563" s="55"/>
      <c r="AL563" s="55"/>
      <c r="AM563" s="55"/>
      <c r="AN563" s="55"/>
      <c r="AO563" s="55"/>
      <c r="AP563" s="55"/>
      <c r="AQ563" s="55"/>
      <c r="AR563" s="55"/>
      <c r="AS563" s="55"/>
      <c r="AT563" s="89">
        <f t="shared" si="24"/>
        <v>0</v>
      </c>
      <c r="AU563" s="89"/>
      <c r="AV563" s="89"/>
      <c r="AW563" s="89"/>
      <c r="AX563" s="89"/>
      <c r="AY563" s="54">
        <f>MATCH(AT563,標準報酬等級表!$F$8:$F$57,1)</f>
        <v>1</v>
      </c>
      <c r="AZ563" s="54"/>
      <c r="BA563" s="54"/>
      <c r="BB563" s="54">
        <f>LOOKUP(AY563,標準報酬等級表!$A$8:$A$57,標準報酬等級表!$D$8:$D$57)</f>
        <v>58</v>
      </c>
      <c r="BC563" s="54"/>
      <c r="BD563" s="54"/>
      <c r="BE563" s="54">
        <f t="shared" si="25"/>
        <v>1</v>
      </c>
      <c r="BF563" s="54"/>
      <c r="BG563" s="54"/>
      <c r="BH563" s="54">
        <f>LOOKUP(BE563,標準報酬等級表!$B$11:$B$42,標準報酬等級表!$D$11:$D$42)</f>
        <v>88</v>
      </c>
      <c r="BI563" s="54"/>
      <c r="BJ563" s="54"/>
      <c r="BK563" s="54">
        <f t="shared" si="26"/>
        <v>1</v>
      </c>
      <c r="BL563" s="54"/>
      <c r="BM563" s="54"/>
      <c r="BN563" s="54"/>
      <c r="BO563" s="54">
        <f>LOOKUP(BK563,標準報酬等級表!$B$11:$B$42,標準報酬等級表!$D$11:$D$42)</f>
        <v>88</v>
      </c>
      <c r="BP563" s="54"/>
      <c r="BQ563" s="54"/>
      <c r="BR563" s="54"/>
      <c r="BS563" s="49"/>
      <c r="BT563" s="49"/>
      <c r="BU563" s="49"/>
      <c r="BV563" s="49"/>
      <c r="BW563" s="49"/>
      <c r="BX563" s="49"/>
      <c r="BY563" s="49"/>
      <c r="BZ563" s="49"/>
      <c r="CA563" s="49"/>
      <c r="CB563" s="49"/>
      <c r="CC563" s="55"/>
      <c r="CD563" s="55"/>
      <c r="CE563" s="55"/>
      <c r="CF563" s="55"/>
      <c r="CG563" s="55"/>
      <c r="CH563" s="55"/>
    </row>
    <row r="564" spans="2:86" ht="21.75" customHeight="1" x14ac:dyDescent="0.15">
      <c r="B564" s="55"/>
      <c r="C564" s="55"/>
      <c r="D564" s="55"/>
      <c r="E564" s="55"/>
      <c r="F564" s="55"/>
      <c r="G564" s="55"/>
      <c r="H564" s="55"/>
      <c r="I564" s="55"/>
      <c r="J564" s="55"/>
      <c r="K564" s="55"/>
      <c r="L564" s="55"/>
      <c r="M564" s="55"/>
      <c r="N564" s="55"/>
      <c r="O564" s="55"/>
      <c r="P564" s="55"/>
      <c r="Q564" s="55"/>
      <c r="R564" s="55"/>
      <c r="S564" s="55"/>
      <c r="T564" s="55"/>
      <c r="U564" s="49"/>
      <c r="V564" s="49"/>
      <c r="W564" s="49"/>
      <c r="X564" s="49"/>
      <c r="Y564" s="49"/>
      <c r="Z564" s="49"/>
      <c r="AA564" s="49"/>
      <c r="AB564" s="49"/>
      <c r="AC564" s="49"/>
      <c r="AD564" s="49"/>
      <c r="AE564" s="49"/>
      <c r="AF564" s="49"/>
      <c r="AG564" s="55"/>
      <c r="AH564" s="55"/>
      <c r="AI564" s="55"/>
      <c r="AJ564" s="55"/>
      <c r="AK564" s="55"/>
      <c r="AL564" s="55"/>
      <c r="AM564" s="55"/>
      <c r="AN564" s="55"/>
      <c r="AO564" s="55"/>
      <c r="AP564" s="55"/>
      <c r="AQ564" s="55"/>
      <c r="AR564" s="55"/>
      <c r="AS564" s="55"/>
      <c r="AT564" s="89">
        <f t="shared" si="24"/>
        <v>0</v>
      </c>
      <c r="AU564" s="89"/>
      <c r="AV564" s="89"/>
      <c r="AW564" s="89"/>
      <c r="AX564" s="89"/>
      <c r="AY564" s="54">
        <f>MATCH(AT564,標準報酬等級表!$F$8:$F$57,1)</f>
        <v>1</v>
      </c>
      <c r="AZ564" s="54"/>
      <c r="BA564" s="54"/>
      <c r="BB564" s="54">
        <f>LOOKUP(AY564,標準報酬等級表!$A$8:$A$57,標準報酬等級表!$D$8:$D$57)</f>
        <v>58</v>
      </c>
      <c r="BC564" s="54"/>
      <c r="BD564" s="54"/>
      <c r="BE564" s="54">
        <f t="shared" si="25"/>
        <v>1</v>
      </c>
      <c r="BF564" s="54"/>
      <c r="BG564" s="54"/>
      <c r="BH564" s="54">
        <f>LOOKUP(BE564,標準報酬等級表!$B$11:$B$42,標準報酬等級表!$D$11:$D$42)</f>
        <v>88</v>
      </c>
      <c r="BI564" s="54"/>
      <c r="BJ564" s="54"/>
      <c r="BK564" s="54">
        <f t="shared" si="26"/>
        <v>1</v>
      </c>
      <c r="BL564" s="54"/>
      <c r="BM564" s="54"/>
      <c r="BN564" s="54"/>
      <c r="BO564" s="54">
        <f>LOOKUP(BK564,標準報酬等級表!$B$11:$B$42,標準報酬等級表!$D$11:$D$42)</f>
        <v>88</v>
      </c>
      <c r="BP564" s="54"/>
      <c r="BQ564" s="54"/>
      <c r="BR564" s="54"/>
      <c r="BS564" s="49"/>
      <c r="BT564" s="49"/>
      <c r="BU564" s="49"/>
      <c r="BV564" s="49"/>
      <c r="BW564" s="49"/>
      <c r="BX564" s="49"/>
      <c r="BY564" s="49"/>
      <c r="BZ564" s="49"/>
      <c r="CA564" s="49"/>
      <c r="CB564" s="49"/>
      <c r="CC564" s="55"/>
      <c r="CD564" s="55"/>
      <c r="CE564" s="55"/>
      <c r="CF564" s="55"/>
      <c r="CG564" s="55"/>
      <c r="CH564" s="55"/>
    </row>
    <row r="565" spans="2:86" ht="21.75" customHeight="1" x14ac:dyDescent="0.15">
      <c r="B565" s="55"/>
      <c r="C565" s="55"/>
      <c r="D565" s="55"/>
      <c r="E565" s="55"/>
      <c r="F565" s="55"/>
      <c r="G565" s="55"/>
      <c r="H565" s="55"/>
      <c r="I565" s="55"/>
      <c r="J565" s="55"/>
      <c r="K565" s="55"/>
      <c r="L565" s="55"/>
      <c r="M565" s="55"/>
      <c r="N565" s="55"/>
      <c r="O565" s="55"/>
      <c r="P565" s="55"/>
      <c r="Q565" s="55"/>
      <c r="R565" s="55"/>
      <c r="S565" s="55"/>
      <c r="T565" s="55"/>
      <c r="U565" s="49"/>
      <c r="V565" s="49"/>
      <c r="W565" s="49"/>
      <c r="X565" s="49"/>
      <c r="Y565" s="49"/>
      <c r="Z565" s="49"/>
      <c r="AA565" s="49"/>
      <c r="AB565" s="49"/>
      <c r="AC565" s="49"/>
      <c r="AD565" s="49"/>
      <c r="AE565" s="49"/>
      <c r="AF565" s="49"/>
      <c r="AG565" s="55"/>
      <c r="AH565" s="55"/>
      <c r="AI565" s="55"/>
      <c r="AJ565" s="55"/>
      <c r="AK565" s="55"/>
      <c r="AL565" s="55"/>
      <c r="AM565" s="55"/>
      <c r="AN565" s="55"/>
      <c r="AO565" s="55"/>
      <c r="AP565" s="55"/>
      <c r="AQ565" s="55"/>
      <c r="AR565" s="55"/>
      <c r="AS565" s="55"/>
      <c r="AT565" s="89">
        <f t="shared" si="24"/>
        <v>0</v>
      </c>
      <c r="AU565" s="89"/>
      <c r="AV565" s="89"/>
      <c r="AW565" s="89"/>
      <c r="AX565" s="89"/>
      <c r="AY565" s="54">
        <f>MATCH(AT565,標準報酬等級表!$F$8:$F$57,1)</f>
        <v>1</v>
      </c>
      <c r="AZ565" s="54"/>
      <c r="BA565" s="54"/>
      <c r="BB565" s="54">
        <f>LOOKUP(AY565,標準報酬等級表!$A$8:$A$57,標準報酬等級表!$D$8:$D$57)</f>
        <v>58</v>
      </c>
      <c r="BC565" s="54"/>
      <c r="BD565" s="54"/>
      <c r="BE565" s="54">
        <f t="shared" si="25"/>
        <v>1</v>
      </c>
      <c r="BF565" s="54"/>
      <c r="BG565" s="54"/>
      <c r="BH565" s="54">
        <f>LOOKUP(BE565,標準報酬等級表!$B$11:$B$42,標準報酬等級表!$D$11:$D$42)</f>
        <v>88</v>
      </c>
      <c r="BI565" s="54"/>
      <c r="BJ565" s="54"/>
      <c r="BK565" s="54">
        <f t="shared" si="26"/>
        <v>1</v>
      </c>
      <c r="BL565" s="54"/>
      <c r="BM565" s="54"/>
      <c r="BN565" s="54"/>
      <c r="BO565" s="54">
        <f>LOOKUP(BK565,標準報酬等級表!$B$11:$B$42,標準報酬等級表!$D$11:$D$42)</f>
        <v>88</v>
      </c>
      <c r="BP565" s="54"/>
      <c r="BQ565" s="54"/>
      <c r="BR565" s="54"/>
      <c r="BS565" s="49"/>
      <c r="BT565" s="49"/>
      <c r="BU565" s="49"/>
      <c r="BV565" s="49"/>
      <c r="BW565" s="49"/>
      <c r="BX565" s="49"/>
      <c r="BY565" s="49"/>
      <c r="BZ565" s="49"/>
      <c r="CA565" s="49"/>
      <c r="CB565" s="49"/>
      <c r="CC565" s="55"/>
      <c r="CD565" s="55"/>
      <c r="CE565" s="55"/>
      <c r="CF565" s="55"/>
      <c r="CG565" s="55"/>
      <c r="CH565" s="55"/>
    </row>
    <row r="566" spans="2:86" ht="21.75" customHeight="1" x14ac:dyDescent="0.15">
      <c r="B566" s="55"/>
      <c r="C566" s="55"/>
      <c r="D566" s="55"/>
      <c r="E566" s="55"/>
      <c r="F566" s="55"/>
      <c r="G566" s="55"/>
      <c r="H566" s="55"/>
      <c r="I566" s="55"/>
      <c r="J566" s="55"/>
      <c r="K566" s="55"/>
      <c r="L566" s="55"/>
      <c r="M566" s="55"/>
      <c r="N566" s="55"/>
      <c r="O566" s="55"/>
      <c r="P566" s="55"/>
      <c r="Q566" s="55"/>
      <c r="R566" s="55"/>
      <c r="S566" s="55"/>
      <c r="T566" s="55"/>
      <c r="U566" s="49"/>
      <c r="V566" s="49"/>
      <c r="W566" s="49"/>
      <c r="X566" s="49"/>
      <c r="Y566" s="49"/>
      <c r="Z566" s="49"/>
      <c r="AA566" s="49"/>
      <c r="AB566" s="49"/>
      <c r="AC566" s="49"/>
      <c r="AD566" s="49"/>
      <c r="AE566" s="49"/>
      <c r="AF566" s="49"/>
      <c r="AG566" s="55"/>
      <c r="AH566" s="55"/>
      <c r="AI566" s="55"/>
      <c r="AJ566" s="55"/>
      <c r="AK566" s="55"/>
      <c r="AL566" s="55"/>
      <c r="AM566" s="55"/>
      <c r="AN566" s="55"/>
      <c r="AO566" s="55"/>
      <c r="AP566" s="55"/>
      <c r="AQ566" s="55"/>
      <c r="AR566" s="55"/>
      <c r="AS566" s="55"/>
      <c r="AT566" s="89">
        <f t="shared" si="24"/>
        <v>0</v>
      </c>
      <c r="AU566" s="89"/>
      <c r="AV566" s="89"/>
      <c r="AW566" s="89"/>
      <c r="AX566" s="89"/>
      <c r="AY566" s="54">
        <f>MATCH(AT566,標準報酬等級表!$F$8:$F$57,1)</f>
        <v>1</v>
      </c>
      <c r="AZ566" s="54"/>
      <c r="BA566" s="54"/>
      <c r="BB566" s="54">
        <f>LOOKUP(AY566,標準報酬等級表!$A$8:$A$57,標準報酬等級表!$D$8:$D$57)</f>
        <v>58</v>
      </c>
      <c r="BC566" s="54"/>
      <c r="BD566" s="54"/>
      <c r="BE566" s="54">
        <f t="shared" si="25"/>
        <v>1</v>
      </c>
      <c r="BF566" s="54"/>
      <c r="BG566" s="54"/>
      <c r="BH566" s="54">
        <f>LOOKUP(BE566,標準報酬等級表!$B$11:$B$42,標準報酬等級表!$D$11:$D$42)</f>
        <v>88</v>
      </c>
      <c r="BI566" s="54"/>
      <c r="BJ566" s="54"/>
      <c r="BK566" s="54">
        <f t="shared" si="26"/>
        <v>1</v>
      </c>
      <c r="BL566" s="54"/>
      <c r="BM566" s="54"/>
      <c r="BN566" s="54"/>
      <c r="BO566" s="54">
        <f>LOOKUP(BK566,標準報酬等級表!$B$11:$B$42,標準報酬等級表!$D$11:$D$42)</f>
        <v>88</v>
      </c>
      <c r="BP566" s="54"/>
      <c r="BQ566" s="54"/>
      <c r="BR566" s="54"/>
      <c r="BS566" s="49"/>
      <c r="BT566" s="49"/>
      <c r="BU566" s="49"/>
      <c r="BV566" s="49"/>
      <c r="BW566" s="49"/>
      <c r="BX566" s="49"/>
      <c r="BY566" s="49"/>
      <c r="BZ566" s="49"/>
      <c r="CA566" s="49"/>
      <c r="CB566" s="49"/>
      <c r="CC566" s="55"/>
      <c r="CD566" s="55"/>
      <c r="CE566" s="55"/>
      <c r="CF566" s="55"/>
      <c r="CG566" s="55"/>
      <c r="CH566" s="55"/>
    </row>
    <row r="567" spans="2:86" ht="21.75" customHeight="1" x14ac:dyDescent="0.15">
      <c r="B567" s="55"/>
      <c r="C567" s="55"/>
      <c r="D567" s="55"/>
      <c r="E567" s="55"/>
      <c r="F567" s="55"/>
      <c r="G567" s="55"/>
      <c r="H567" s="55"/>
      <c r="I567" s="55"/>
      <c r="J567" s="55"/>
      <c r="K567" s="55"/>
      <c r="L567" s="55"/>
      <c r="M567" s="55"/>
      <c r="N567" s="55"/>
      <c r="O567" s="55"/>
      <c r="P567" s="55"/>
      <c r="Q567" s="55"/>
      <c r="R567" s="55"/>
      <c r="S567" s="55"/>
      <c r="T567" s="55"/>
      <c r="U567" s="49"/>
      <c r="V567" s="49"/>
      <c r="W567" s="49"/>
      <c r="X567" s="49"/>
      <c r="Y567" s="49"/>
      <c r="Z567" s="49"/>
      <c r="AA567" s="49"/>
      <c r="AB567" s="49"/>
      <c r="AC567" s="49"/>
      <c r="AD567" s="49"/>
      <c r="AE567" s="49"/>
      <c r="AF567" s="49"/>
      <c r="AG567" s="55"/>
      <c r="AH567" s="55"/>
      <c r="AI567" s="55"/>
      <c r="AJ567" s="55"/>
      <c r="AK567" s="55"/>
      <c r="AL567" s="55"/>
      <c r="AM567" s="55"/>
      <c r="AN567" s="55"/>
      <c r="AO567" s="55"/>
      <c r="AP567" s="55"/>
      <c r="AQ567" s="55"/>
      <c r="AR567" s="55"/>
      <c r="AS567" s="55"/>
      <c r="AT567" s="89">
        <f t="shared" si="24"/>
        <v>0</v>
      </c>
      <c r="AU567" s="89"/>
      <c r="AV567" s="89"/>
      <c r="AW567" s="89"/>
      <c r="AX567" s="89"/>
      <c r="AY567" s="54">
        <f>MATCH(AT567,標準報酬等級表!$F$8:$F$57,1)</f>
        <v>1</v>
      </c>
      <c r="AZ567" s="54"/>
      <c r="BA567" s="54"/>
      <c r="BB567" s="54">
        <f>LOOKUP(AY567,標準報酬等級表!$A$8:$A$57,標準報酬等級表!$D$8:$D$57)</f>
        <v>58</v>
      </c>
      <c r="BC567" s="54"/>
      <c r="BD567" s="54"/>
      <c r="BE567" s="54">
        <f t="shared" si="25"/>
        <v>1</v>
      </c>
      <c r="BF567" s="54"/>
      <c r="BG567" s="54"/>
      <c r="BH567" s="54">
        <f>LOOKUP(BE567,標準報酬等級表!$B$11:$B$42,標準報酬等級表!$D$11:$D$42)</f>
        <v>88</v>
      </c>
      <c r="BI567" s="54"/>
      <c r="BJ567" s="54"/>
      <c r="BK567" s="54">
        <f t="shared" si="26"/>
        <v>1</v>
      </c>
      <c r="BL567" s="54"/>
      <c r="BM567" s="54"/>
      <c r="BN567" s="54"/>
      <c r="BO567" s="54">
        <f>LOOKUP(BK567,標準報酬等級表!$B$11:$B$42,標準報酬等級表!$D$11:$D$42)</f>
        <v>88</v>
      </c>
      <c r="BP567" s="54"/>
      <c r="BQ567" s="54"/>
      <c r="BR567" s="54"/>
      <c r="BS567" s="49"/>
      <c r="BT567" s="49"/>
      <c r="BU567" s="49"/>
      <c r="BV567" s="49"/>
      <c r="BW567" s="49"/>
      <c r="BX567" s="49"/>
      <c r="BY567" s="49"/>
      <c r="BZ567" s="49"/>
      <c r="CA567" s="49"/>
      <c r="CB567" s="49"/>
      <c r="CC567" s="55"/>
      <c r="CD567" s="55"/>
      <c r="CE567" s="55"/>
      <c r="CF567" s="55"/>
      <c r="CG567" s="55"/>
      <c r="CH567" s="55"/>
    </row>
    <row r="568" spans="2:86" ht="21.75" customHeight="1" x14ac:dyDescent="0.15">
      <c r="B568" s="55"/>
      <c r="C568" s="55"/>
      <c r="D568" s="55"/>
      <c r="E568" s="55"/>
      <c r="F568" s="55"/>
      <c r="G568" s="55"/>
      <c r="H568" s="55"/>
      <c r="I568" s="55"/>
      <c r="J568" s="55"/>
      <c r="K568" s="55"/>
      <c r="L568" s="55"/>
      <c r="M568" s="55"/>
      <c r="N568" s="55"/>
      <c r="O568" s="55"/>
      <c r="P568" s="55"/>
      <c r="Q568" s="55"/>
      <c r="R568" s="55"/>
      <c r="S568" s="55"/>
      <c r="T568" s="55"/>
      <c r="U568" s="49"/>
      <c r="V568" s="49"/>
      <c r="W568" s="49"/>
      <c r="X568" s="49"/>
      <c r="Y568" s="49"/>
      <c r="Z568" s="49"/>
      <c r="AA568" s="49"/>
      <c r="AB568" s="49"/>
      <c r="AC568" s="49"/>
      <c r="AD568" s="49"/>
      <c r="AE568" s="49"/>
      <c r="AF568" s="49"/>
      <c r="AG568" s="55"/>
      <c r="AH568" s="55"/>
      <c r="AI568" s="55"/>
      <c r="AJ568" s="55"/>
      <c r="AK568" s="55"/>
      <c r="AL568" s="55"/>
      <c r="AM568" s="55"/>
      <c r="AN568" s="55"/>
      <c r="AO568" s="55"/>
      <c r="AP568" s="55"/>
      <c r="AQ568" s="55"/>
      <c r="AR568" s="55"/>
      <c r="AS568" s="55"/>
      <c r="AT568" s="89">
        <f t="shared" si="24"/>
        <v>0</v>
      </c>
      <c r="AU568" s="89"/>
      <c r="AV568" s="89"/>
      <c r="AW568" s="89"/>
      <c r="AX568" s="89"/>
      <c r="AY568" s="54">
        <f>MATCH(AT568,標準報酬等級表!$F$8:$F$57,1)</f>
        <v>1</v>
      </c>
      <c r="AZ568" s="54"/>
      <c r="BA568" s="54"/>
      <c r="BB568" s="54">
        <f>LOOKUP(AY568,標準報酬等級表!$A$8:$A$57,標準報酬等級表!$D$8:$D$57)</f>
        <v>58</v>
      </c>
      <c r="BC568" s="54"/>
      <c r="BD568" s="54"/>
      <c r="BE568" s="54">
        <f t="shared" si="25"/>
        <v>1</v>
      </c>
      <c r="BF568" s="54"/>
      <c r="BG568" s="54"/>
      <c r="BH568" s="54">
        <f>LOOKUP(BE568,標準報酬等級表!$B$11:$B$42,標準報酬等級表!$D$11:$D$42)</f>
        <v>88</v>
      </c>
      <c r="BI568" s="54"/>
      <c r="BJ568" s="54"/>
      <c r="BK568" s="54">
        <f t="shared" si="26"/>
        <v>1</v>
      </c>
      <c r="BL568" s="54"/>
      <c r="BM568" s="54"/>
      <c r="BN568" s="54"/>
      <c r="BO568" s="54">
        <f>LOOKUP(BK568,標準報酬等級表!$B$11:$B$42,標準報酬等級表!$D$11:$D$42)</f>
        <v>88</v>
      </c>
      <c r="BP568" s="54"/>
      <c r="BQ568" s="54"/>
      <c r="BR568" s="54"/>
      <c r="BS568" s="49"/>
      <c r="BT568" s="49"/>
      <c r="BU568" s="49"/>
      <c r="BV568" s="49"/>
      <c r="BW568" s="49"/>
      <c r="BX568" s="49"/>
      <c r="BY568" s="49"/>
      <c r="BZ568" s="49"/>
      <c r="CA568" s="49"/>
      <c r="CB568" s="49"/>
      <c r="CC568" s="55"/>
      <c r="CD568" s="55"/>
      <c r="CE568" s="55"/>
      <c r="CF568" s="55"/>
      <c r="CG568" s="55"/>
      <c r="CH568" s="55"/>
    </row>
    <row r="569" spans="2:86" ht="21.75" customHeight="1" x14ac:dyDescent="0.15">
      <c r="B569" s="55"/>
      <c r="C569" s="55"/>
      <c r="D569" s="55"/>
      <c r="E569" s="55"/>
      <c r="F569" s="55"/>
      <c r="G569" s="55"/>
      <c r="H569" s="55"/>
      <c r="I569" s="55"/>
      <c r="J569" s="55"/>
      <c r="K569" s="55"/>
      <c r="L569" s="55"/>
      <c r="M569" s="55"/>
      <c r="N569" s="55"/>
      <c r="O569" s="55"/>
      <c r="P569" s="55"/>
      <c r="Q569" s="55"/>
      <c r="R569" s="55"/>
      <c r="S569" s="55"/>
      <c r="T569" s="55"/>
      <c r="U569" s="49"/>
      <c r="V569" s="49"/>
      <c r="W569" s="49"/>
      <c r="X569" s="49"/>
      <c r="Y569" s="49"/>
      <c r="Z569" s="49"/>
      <c r="AA569" s="49"/>
      <c r="AB569" s="49"/>
      <c r="AC569" s="49"/>
      <c r="AD569" s="49"/>
      <c r="AE569" s="49"/>
      <c r="AF569" s="49"/>
      <c r="AG569" s="55"/>
      <c r="AH569" s="55"/>
      <c r="AI569" s="55"/>
      <c r="AJ569" s="55"/>
      <c r="AK569" s="55"/>
      <c r="AL569" s="55"/>
      <c r="AM569" s="55"/>
      <c r="AN569" s="55"/>
      <c r="AO569" s="55"/>
      <c r="AP569" s="55"/>
      <c r="AQ569" s="55"/>
      <c r="AR569" s="55"/>
      <c r="AS569" s="55"/>
      <c r="AT569" s="89">
        <f t="shared" si="24"/>
        <v>0</v>
      </c>
      <c r="AU569" s="89"/>
      <c r="AV569" s="89"/>
      <c r="AW569" s="89"/>
      <c r="AX569" s="89"/>
      <c r="AY569" s="54">
        <f>MATCH(AT569,標準報酬等級表!$F$8:$F$57,1)</f>
        <v>1</v>
      </c>
      <c r="AZ569" s="54"/>
      <c r="BA569" s="54"/>
      <c r="BB569" s="54">
        <f>LOOKUP(AY569,標準報酬等級表!$A$8:$A$57,標準報酬等級表!$D$8:$D$57)</f>
        <v>58</v>
      </c>
      <c r="BC569" s="54"/>
      <c r="BD569" s="54"/>
      <c r="BE569" s="54">
        <f t="shared" si="25"/>
        <v>1</v>
      </c>
      <c r="BF569" s="54"/>
      <c r="BG569" s="54"/>
      <c r="BH569" s="54">
        <f>LOOKUP(BE569,標準報酬等級表!$B$11:$B$42,標準報酬等級表!$D$11:$D$42)</f>
        <v>88</v>
      </c>
      <c r="BI569" s="54"/>
      <c r="BJ569" s="54"/>
      <c r="BK569" s="54">
        <f t="shared" si="26"/>
        <v>1</v>
      </c>
      <c r="BL569" s="54"/>
      <c r="BM569" s="54"/>
      <c r="BN569" s="54"/>
      <c r="BO569" s="54">
        <f>LOOKUP(BK569,標準報酬等級表!$B$11:$B$42,標準報酬等級表!$D$11:$D$42)</f>
        <v>88</v>
      </c>
      <c r="BP569" s="54"/>
      <c r="BQ569" s="54"/>
      <c r="BR569" s="54"/>
      <c r="BS569" s="49"/>
      <c r="BT569" s="49"/>
      <c r="BU569" s="49"/>
      <c r="BV569" s="49"/>
      <c r="BW569" s="49"/>
      <c r="BX569" s="49"/>
      <c r="BY569" s="49"/>
      <c r="BZ569" s="49"/>
      <c r="CA569" s="49"/>
      <c r="CB569" s="49"/>
      <c r="CC569" s="55"/>
      <c r="CD569" s="55"/>
      <c r="CE569" s="55"/>
      <c r="CF569" s="55"/>
      <c r="CG569" s="55"/>
      <c r="CH569" s="55"/>
    </row>
    <row r="570" spans="2:86" ht="21.75" customHeight="1" x14ac:dyDescent="0.15">
      <c r="B570" s="55"/>
      <c r="C570" s="55"/>
      <c r="D570" s="55"/>
      <c r="E570" s="55"/>
      <c r="F570" s="55"/>
      <c r="G570" s="55"/>
      <c r="H570" s="55"/>
      <c r="I570" s="55"/>
      <c r="J570" s="55"/>
      <c r="K570" s="55"/>
      <c r="L570" s="55"/>
      <c r="M570" s="55"/>
      <c r="N570" s="55"/>
      <c r="O570" s="55"/>
      <c r="P570" s="55"/>
      <c r="Q570" s="55"/>
      <c r="R570" s="55"/>
      <c r="S570" s="55"/>
      <c r="T570" s="55"/>
      <c r="U570" s="49"/>
      <c r="V570" s="49"/>
      <c r="W570" s="49"/>
      <c r="X570" s="49"/>
      <c r="Y570" s="49"/>
      <c r="Z570" s="49"/>
      <c r="AA570" s="49"/>
      <c r="AB570" s="49"/>
      <c r="AC570" s="49"/>
      <c r="AD570" s="49"/>
      <c r="AE570" s="49"/>
      <c r="AF570" s="49"/>
      <c r="AG570" s="55"/>
      <c r="AH570" s="55"/>
      <c r="AI570" s="55"/>
      <c r="AJ570" s="55"/>
      <c r="AK570" s="55"/>
      <c r="AL570" s="55"/>
      <c r="AM570" s="55"/>
      <c r="AN570" s="55"/>
      <c r="AO570" s="55"/>
      <c r="AP570" s="55"/>
      <c r="AQ570" s="55"/>
      <c r="AR570" s="55"/>
      <c r="AS570" s="55"/>
      <c r="AT570" s="89">
        <f t="shared" si="24"/>
        <v>0</v>
      </c>
      <c r="AU570" s="89"/>
      <c r="AV570" s="89"/>
      <c r="AW570" s="89"/>
      <c r="AX570" s="89"/>
      <c r="AY570" s="54">
        <f>MATCH(AT570,標準報酬等級表!$F$8:$F$57,1)</f>
        <v>1</v>
      </c>
      <c r="AZ570" s="54"/>
      <c r="BA570" s="54"/>
      <c r="BB570" s="54">
        <f>LOOKUP(AY570,標準報酬等級表!$A$8:$A$57,標準報酬等級表!$D$8:$D$57)</f>
        <v>58</v>
      </c>
      <c r="BC570" s="54"/>
      <c r="BD570" s="54"/>
      <c r="BE570" s="54">
        <f t="shared" si="25"/>
        <v>1</v>
      </c>
      <c r="BF570" s="54"/>
      <c r="BG570" s="54"/>
      <c r="BH570" s="54">
        <f>LOOKUP(BE570,標準報酬等級表!$B$11:$B$42,標準報酬等級表!$D$11:$D$42)</f>
        <v>88</v>
      </c>
      <c r="BI570" s="54"/>
      <c r="BJ570" s="54"/>
      <c r="BK570" s="54">
        <f t="shared" si="26"/>
        <v>1</v>
      </c>
      <c r="BL570" s="54"/>
      <c r="BM570" s="54"/>
      <c r="BN570" s="54"/>
      <c r="BO570" s="54">
        <f>LOOKUP(BK570,標準報酬等級表!$B$11:$B$42,標準報酬等級表!$D$11:$D$42)</f>
        <v>88</v>
      </c>
      <c r="BP570" s="54"/>
      <c r="BQ570" s="54"/>
      <c r="BR570" s="54"/>
      <c r="BS570" s="49"/>
      <c r="BT570" s="49"/>
      <c r="BU570" s="49"/>
      <c r="BV570" s="49"/>
      <c r="BW570" s="49"/>
      <c r="BX570" s="49"/>
      <c r="BY570" s="49"/>
      <c r="BZ570" s="49"/>
      <c r="CA570" s="49"/>
      <c r="CB570" s="49"/>
      <c r="CC570" s="55"/>
      <c r="CD570" s="55"/>
      <c r="CE570" s="55"/>
      <c r="CF570" s="55"/>
      <c r="CG570" s="55"/>
      <c r="CH570" s="55"/>
    </row>
    <row r="571" spans="2:86" ht="21.75" customHeight="1" x14ac:dyDescent="0.15">
      <c r="B571" s="55"/>
      <c r="C571" s="55"/>
      <c r="D571" s="55"/>
      <c r="E571" s="55"/>
      <c r="F571" s="55"/>
      <c r="G571" s="55"/>
      <c r="H571" s="55"/>
      <c r="I571" s="55"/>
      <c r="J571" s="55"/>
      <c r="K571" s="55"/>
      <c r="L571" s="55"/>
      <c r="M571" s="55"/>
      <c r="N571" s="55"/>
      <c r="O571" s="55"/>
      <c r="P571" s="55"/>
      <c r="Q571" s="55"/>
      <c r="R571" s="55"/>
      <c r="S571" s="55"/>
      <c r="T571" s="55"/>
      <c r="U571" s="49"/>
      <c r="V571" s="49"/>
      <c r="W571" s="49"/>
      <c r="X571" s="49"/>
      <c r="Y571" s="49"/>
      <c r="Z571" s="49"/>
      <c r="AA571" s="49"/>
      <c r="AB571" s="49"/>
      <c r="AC571" s="49"/>
      <c r="AD571" s="49"/>
      <c r="AE571" s="49"/>
      <c r="AF571" s="49"/>
      <c r="AG571" s="55"/>
      <c r="AH571" s="55"/>
      <c r="AI571" s="55"/>
      <c r="AJ571" s="55"/>
      <c r="AK571" s="55"/>
      <c r="AL571" s="55"/>
      <c r="AM571" s="55"/>
      <c r="AN571" s="55"/>
      <c r="AO571" s="55"/>
      <c r="AP571" s="55"/>
      <c r="AQ571" s="55"/>
      <c r="AR571" s="55"/>
      <c r="AS571" s="55"/>
      <c r="AT571" s="89">
        <f t="shared" si="24"/>
        <v>0</v>
      </c>
      <c r="AU571" s="89"/>
      <c r="AV571" s="89"/>
      <c r="AW571" s="89"/>
      <c r="AX571" s="89"/>
      <c r="AY571" s="54">
        <f>MATCH(AT571,標準報酬等級表!$F$8:$F$57,1)</f>
        <v>1</v>
      </c>
      <c r="AZ571" s="54"/>
      <c r="BA571" s="54"/>
      <c r="BB571" s="54">
        <f>LOOKUP(AY571,標準報酬等級表!$A$8:$A$57,標準報酬等級表!$D$8:$D$57)</f>
        <v>58</v>
      </c>
      <c r="BC571" s="54"/>
      <c r="BD571" s="54"/>
      <c r="BE571" s="54">
        <f t="shared" si="25"/>
        <v>1</v>
      </c>
      <c r="BF571" s="54"/>
      <c r="BG571" s="54"/>
      <c r="BH571" s="54">
        <f>LOOKUP(BE571,標準報酬等級表!$B$11:$B$42,標準報酬等級表!$D$11:$D$42)</f>
        <v>88</v>
      </c>
      <c r="BI571" s="54"/>
      <c r="BJ571" s="54"/>
      <c r="BK571" s="54">
        <f t="shared" si="26"/>
        <v>1</v>
      </c>
      <c r="BL571" s="54"/>
      <c r="BM571" s="54"/>
      <c r="BN571" s="54"/>
      <c r="BO571" s="54">
        <f>LOOKUP(BK571,標準報酬等級表!$B$11:$B$42,標準報酬等級表!$D$11:$D$42)</f>
        <v>88</v>
      </c>
      <c r="BP571" s="54"/>
      <c r="BQ571" s="54"/>
      <c r="BR571" s="54"/>
      <c r="BS571" s="49"/>
      <c r="BT571" s="49"/>
      <c r="BU571" s="49"/>
      <c r="BV571" s="49"/>
      <c r="BW571" s="49"/>
      <c r="BX571" s="49"/>
      <c r="BY571" s="49"/>
      <c r="BZ571" s="49"/>
      <c r="CA571" s="49"/>
      <c r="CB571" s="49"/>
      <c r="CC571" s="55"/>
      <c r="CD571" s="55"/>
      <c r="CE571" s="55"/>
      <c r="CF571" s="55"/>
      <c r="CG571" s="55"/>
      <c r="CH571" s="55"/>
    </row>
    <row r="572" spans="2:86" ht="21.75" customHeight="1" x14ac:dyDescent="0.15">
      <c r="B572" s="55"/>
      <c r="C572" s="55"/>
      <c r="D572" s="55"/>
      <c r="E572" s="55"/>
      <c r="F572" s="55"/>
      <c r="G572" s="55"/>
      <c r="H572" s="55"/>
      <c r="I572" s="55"/>
      <c r="J572" s="55"/>
      <c r="K572" s="55"/>
      <c r="L572" s="55"/>
      <c r="M572" s="55"/>
      <c r="N572" s="55"/>
      <c r="O572" s="55"/>
      <c r="P572" s="55"/>
      <c r="Q572" s="55"/>
      <c r="R572" s="55"/>
      <c r="S572" s="55"/>
      <c r="T572" s="55"/>
      <c r="U572" s="49"/>
      <c r="V572" s="49"/>
      <c r="W572" s="49"/>
      <c r="X572" s="49"/>
      <c r="Y572" s="49"/>
      <c r="Z572" s="49"/>
      <c r="AA572" s="49"/>
      <c r="AB572" s="49"/>
      <c r="AC572" s="49"/>
      <c r="AD572" s="49"/>
      <c r="AE572" s="49"/>
      <c r="AF572" s="49"/>
      <c r="AG572" s="55"/>
      <c r="AH572" s="55"/>
      <c r="AI572" s="55"/>
      <c r="AJ572" s="55"/>
      <c r="AK572" s="55"/>
      <c r="AL572" s="55"/>
      <c r="AM572" s="55"/>
      <c r="AN572" s="55"/>
      <c r="AO572" s="55"/>
      <c r="AP572" s="55"/>
      <c r="AQ572" s="55"/>
      <c r="AR572" s="55"/>
      <c r="AS572" s="55"/>
      <c r="AT572" s="89">
        <f t="shared" si="24"/>
        <v>0</v>
      </c>
      <c r="AU572" s="89"/>
      <c r="AV572" s="89"/>
      <c r="AW572" s="89"/>
      <c r="AX572" s="89"/>
      <c r="AY572" s="54">
        <f>MATCH(AT572,標準報酬等級表!$F$8:$F$57,1)</f>
        <v>1</v>
      </c>
      <c r="AZ572" s="54"/>
      <c r="BA572" s="54"/>
      <c r="BB572" s="54">
        <f>LOOKUP(AY572,標準報酬等級表!$A$8:$A$57,標準報酬等級表!$D$8:$D$57)</f>
        <v>58</v>
      </c>
      <c r="BC572" s="54"/>
      <c r="BD572" s="54"/>
      <c r="BE572" s="54">
        <f t="shared" si="25"/>
        <v>1</v>
      </c>
      <c r="BF572" s="54"/>
      <c r="BG572" s="54"/>
      <c r="BH572" s="54">
        <f>LOOKUP(BE572,標準報酬等級表!$B$11:$B$42,標準報酬等級表!$D$11:$D$42)</f>
        <v>88</v>
      </c>
      <c r="BI572" s="54"/>
      <c r="BJ572" s="54"/>
      <c r="BK572" s="54">
        <f t="shared" si="26"/>
        <v>1</v>
      </c>
      <c r="BL572" s="54"/>
      <c r="BM572" s="54"/>
      <c r="BN572" s="54"/>
      <c r="BO572" s="54">
        <f>LOOKUP(BK572,標準報酬等級表!$B$11:$B$42,標準報酬等級表!$D$11:$D$42)</f>
        <v>88</v>
      </c>
      <c r="BP572" s="54"/>
      <c r="BQ572" s="54"/>
      <c r="BR572" s="54"/>
      <c r="BS572" s="49"/>
      <c r="BT572" s="49"/>
      <c r="BU572" s="49"/>
      <c r="BV572" s="49"/>
      <c r="BW572" s="49"/>
      <c r="BX572" s="49"/>
      <c r="BY572" s="49"/>
      <c r="BZ572" s="49"/>
      <c r="CA572" s="49"/>
      <c r="CB572" s="49"/>
      <c r="CC572" s="55"/>
      <c r="CD572" s="55"/>
      <c r="CE572" s="55"/>
      <c r="CF572" s="55"/>
      <c r="CG572" s="55"/>
      <c r="CH572" s="55"/>
    </row>
    <row r="573" spans="2:86" ht="21.75" customHeight="1" x14ac:dyDescent="0.15">
      <c r="B573" s="55"/>
      <c r="C573" s="55"/>
      <c r="D573" s="55"/>
      <c r="E573" s="55"/>
      <c r="F573" s="55"/>
      <c r="G573" s="55"/>
      <c r="H573" s="55"/>
      <c r="I573" s="55"/>
      <c r="J573" s="55"/>
      <c r="K573" s="55"/>
      <c r="L573" s="55"/>
      <c r="M573" s="55"/>
      <c r="N573" s="55"/>
      <c r="O573" s="55"/>
      <c r="P573" s="55"/>
      <c r="Q573" s="55"/>
      <c r="R573" s="55"/>
      <c r="S573" s="55"/>
      <c r="T573" s="55"/>
      <c r="U573" s="49"/>
      <c r="V573" s="49"/>
      <c r="W573" s="49"/>
      <c r="X573" s="49"/>
      <c r="Y573" s="49"/>
      <c r="Z573" s="49"/>
      <c r="AA573" s="49"/>
      <c r="AB573" s="49"/>
      <c r="AC573" s="49"/>
      <c r="AD573" s="49"/>
      <c r="AE573" s="49"/>
      <c r="AF573" s="49"/>
      <c r="AG573" s="55"/>
      <c r="AH573" s="55"/>
      <c r="AI573" s="55"/>
      <c r="AJ573" s="55"/>
      <c r="AK573" s="55"/>
      <c r="AL573" s="55"/>
      <c r="AM573" s="55"/>
      <c r="AN573" s="55"/>
      <c r="AO573" s="55"/>
      <c r="AP573" s="55"/>
      <c r="AQ573" s="55"/>
      <c r="AR573" s="55"/>
      <c r="AS573" s="55"/>
      <c r="AT573" s="89">
        <f t="shared" si="24"/>
        <v>0</v>
      </c>
      <c r="AU573" s="89"/>
      <c r="AV573" s="89"/>
      <c r="AW573" s="89"/>
      <c r="AX573" s="89"/>
      <c r="AY573" s="54">
        <f>MATCH(AT573,標準報酬等級表!$F$8:$F$57,1)</f>
        <v>1</v>
      </c>
      <c r="AZ573" s="54"/>
      <c r="BA573" s="54"/>
      <c r="BB573" s="54">
        <f>LOOKUP(AY573,標準報酬等級表!$A$8:$A$57,標準報酬等級表!$D$8:$D$57)</f>
        <v>58</v>
      </c>
      <c r="BC573" s="54"/>
      <c r="BD573" s="54"/>
      <c r="BE573" s="54">
        <f t="shared" si="25"/>
        <v>1</v>
      </c>
      <c r="BF573" s="54"/>
      <c r="BG573" s="54"/>
      <c r="BH573" s="54">
        <f>LOOKUP(BE573,標準報酬等級表!$B$11:$B$42,標準報酬等級表!$D$11:$D$42)</f>
        <v>88</v>
      </c>
      <c r="BI573" s="54"/>
      <c r="BJ573" s="54"/>
      <c r="BK573" s="54">
        <f t="shared" si="26"/>
        <v>1</v>
      </c>
      <c r="BL573" s="54"/>
      <c r="BM573" s="54"/>
      <c r="BN573" s="54"/>
      <c r="BO573" s="54">
        <f>LOOKUP(BK573,標準報酬等級表!$B$11:$B$42,標準報酬等級表!$D$11:$D$42)</f>
        <v>88</v>
      </c>
      <c r="BP573" s="54"/>
      <c r="BQ573" s="54"/>
      <c r="BR573" s="54"/>
      <c r="BS573" s="49"/>
      <c r="BT573" s="49"/>
      <c r="BU573" s="49"/>
      <c r="BV573" s="49"/>
      <c r="BW573" s="49"/>
      <c r="BX573" s="49"/>
      <c r="BY573" s="49"/>
      <c r="BZ573" s="49"/>
      <c r="CA573" s="49"/>
      <c r="CB573" s="49"/>
      <c r="CC573" s="55"/>
      <c r="CD573" s="55"/>
      <c r="CE573" s="55"/>
      <c r="CF573" s="55"/>
      <c r="CG573" s="55"/>
      <c r="CH573" s="55"/>
    </row>
    <row r="574" spans="2:86" ht="21.75" customHeight="1" x14ac:dyDescent="0.15">
      <c r="B574" s="55"/>
      <c r="C574" s="55"/>
      <c r="D574" s="55"/>
      <c r="E574" s="55"/>
      <c r="F574" s="55"/>
      <c r="G574" s="55"/>
      <c r="H574" s="55"/>
      <c r="I574" s="55"/>
      <c r="J574" s="55"/>
      <c r="K574" s="55"/>
      <c r="L574" s="55"/>
      <c r="M574" s="55"/>
      <c r="N574" s="55"/>
      <c r="O574" s="55"/>
      <c r="P574" s="55"/>
      <c r="Q574" s="55"/>
      <c r="R574" s="55"/>
      <c r="S574" s="55"/>
      <c r="T574" s="55"/>
      <c r="U574" s="49"/>
      <c r="V574" s="49"/>
      <c r="W574" s="49"/>
      <c r="X574" s="49"/>
      <c r="Y574" s="49"/>
      <c r="Z574" s="49"/>
      <c r="AA574" s="49"/>
      <c r="AB574" s="49"/>
      <c r="AC574" s="49"/>
      <c r="AD574" s="49"/>
      <c r="AE574" s="49"/>
      <c r="AF574" s="49"/>
      <c r="AG574" s="55"/>
      <c r="AH574" s="55"/>
      <c r="AI574" s="55"/>
      <c r="AJ574" s="55"/>
      <c r="AK574" s="55"/>
      <c r="AL574" s="55"/>
      <c r="AM574" s="55"/>
      <c r="AN574" s="55"/>
      <c r="AO574" s="55"/>
      <c r="AP574" s="55"/>
      <c r="AQ574" s="55"/>
      <c r="AR574" s="55"/>
      <c r="AS574" s="55"/>
      <c r="AT574" s="89">
        <f t="shared" si="24"/>
        <v>0</v>
      </c>
      <c r="AU574" s="89"/>
      <c r="AV574" s="89"/>
      <c r="AW574" s="89"/>
      <c r="AX574" s="89"/>
      <c r="AY574" s="54">
        <f>MATCH(AT574,標準報酬等級表!$F$8:$F$57,1)</f>
        <v>1</v>
      </c>
      <c r="AZ574" s="54"/>
      <c r="BA574" s="54"/>
      <c r="BB574" s="54">
        <f>LOOKUP(AY574,標準報酬等級表!$A$8:$A$57,標準報酬等級表!$D$8:$D$57)</f>
        <v>58</v>
      </c>
      <c r="BC574" s="54"/>
      <c r="BD574" s="54"/>
      <c r="BE574" s="54">
        <f t="shared" si="25"/>
        <v>1</v>
      </c>
      <c r="BF574" s="54"/>
      <c r="BG574" s="54"/>
      <c r="BH574" s="54">
        <f>LOOKUP(BE574,標準報酬等級表!$B$11:$B$42,標準報酬等級表!$D$11:$D$42)</f>
        <v>88</v>
      </c>
      <c r="BI574" s="54"/>
      <c r="BJ574" s="54"/>
      <c r="BK574" s="54">
        <f t="shared" si="26"/>
        <v>1</v>
      </c>
      <c r="BL574" s="54"/>
      <c r="BM574" s="54"/>
      <c r="BN574" s="54"/>
      <c r="BO574" s="54">
        <f>LOOKUP(BK574,標準報酬等級表!$B$11:$B$42,標準報酬等級表!$D$11:$D$42)</f>
        <v>88</v>
      </c>
      <c r="BP574" s="54"/>
      <c r="BQ574" s="54"/>
      <c r="BR574" s="54"/>
      <c r="BS574" s="49"/>
      <c r="BT574" s="49"/>
      <c r="BU574" s="49"/>
      <c r="BV574" s="49"/>
      <c r="BW574" s="49"/>
      <c r="BX574" s="49"/>
      <c r="BY574" s="49"/>
      <c r="BZ574" s="49"/>
      <c r="CA574" s="49"/>
      <c r="CB574" s="49"/>
      <c r="CC574" s="55"/>
      <c r="CD574" s="55"/>
      <c r="CE574" s="55"/>
      <c r="CF574" s="55"/>
      <c r="CG574" s="55"/>
      <c r="CH574" s="55"/>
    </row>
    <row r="575" spans="2:86" ht="21.75" customHeight="1" x14ac:dyDescent="0.15">
      <c r="B575" s="55"/>
      <c r="C575" s="55"/>
      <c r="D575" s="55"/>
      <c r="E575" s="55"/>
      <c r="F575" s="55"/>
      <c r="G575" s="55"/>
      <c r="H575" s="55"/>
      <c r="I575" s="55"/>
      <c r="J575" s="55"/>
      <c r="K575" s="55"/>
      <c r="L575" s="55"/>
      <c r="M575" s="55"/>
      <c r="N575" s="55"/>
      <c r="O575" s="55"/>
      <c r="P575" s="55"/>
      <c r="Q575" s="55"/>
      <c r="R575" s="55"/>
      <c r="S575" s="55"/>
      <c r="T575" s="55"/>
      <c r="U575" s="49"/>
      <c r="V575" s="49"/>
      <c r="W575" s="49"/>
      <c r="X575" s="49"/>
      <c r="Y575" s="49"/>
      <c r="Z575" s="49"/>
      <c r="AA575" s="49"/>
      <c r="AB575" s="49"/>
      <c r="AC575" s="49"/>
      <c r="AD575" s="49"/>
      <c r="AE575" s="49"/>
      <c r="AF575" s="49"/>
      <c r="AG575" s="55"/>
      <c r="AH575" s="55"/>
      <c r="AI575" s="55"/>
      <c r="AJ575" s="55"/>
      <c r="AK575" s="55"/>
      <c r="AL575" s="55"/>
      <c r="AM575" s="55"/>
      <c r="AN575" s="55"/>
      <c r="AO575" s="55"/>
      <c r="AP575" s="55"/>
      <c r="AQ575" s="55"/>
      <c r="AR575" s="55"/>
      <c r="AS575" s="55"/>
      <c r="AT575" s="89">
        <f t="shared" si="24"/>
        <v>0</v>
      </c>
      <c r="AU575" s="89"/>
      <c r="AV575" s="89"/>
      <c r="AW575" s="89"/>
      <c r="AX575" s="89"/>
      <c r="AY575" s="54">
        <f>MATCH(AT575,標準報酬等級表!$F$8:$F$57,1)</f>
        <v>1</v>
      </c>
      <c r="AZ575" s="54"/>
      <c r="BA575" s="54"/>
      <c r="BB575" s="54">
        <f>LOOKUP(AY575,標準報酬等級表!$A$8:$A$57,標準報酬等級表!$D$8:$D$57)</f>
        <v>58</v>
      </c>
      <c r="BC575" s="54"/>
      <c r="BD575" s="54"/>
      <c r="BE575" s="54">
        <f t="shared" si="25"/>
        <v>1</v>
      </c>
      <c r="BF575" s="54"/>
      <c r="BG575" s="54"/>
      <c r="BH575" s="54">
        <f>LOOKUP(BE575,標準報酬等級表!$B$11:$B$42,標準報酬等級表!$D$11:$D$42)</f>
        <v>88</v>
      </c>
      <c r="BI575" s="54"/>
      <c r="BJ575" s="54"/>
      <c r="BK575" s="54">
        <f t="shared" si="26"/>
        <v>1</v>
      </c>
      <c r="BL575" s="54"/>
      <c r="BM575" s="54"/>
      <c r="BN575" s="54"/>
      <c r="BO575" s="54">
        <f>LOOKUP(BK575,標準報酬等級表!$B$11:$B$42,標準報酬等級表!$D$11:$D$42)</f>
        <v>88</v>
      </c>
      <c r="BP575" s="54"/>
      <c r="BQ575" s="54"/>
      <c r="BR575" s="54"/>
      <c r="BS575" s="49"/>
      <c r="BT575" s="49"/>
      <c r="BU575" s="49"/>
      <c r="BV575" s="49"/>
      <c r="BW575" s="49"/>
      <c r="BX575" s="49"/>
      <c r="BY575" s="49"/>
      <c r="BZ575" s="49"/>
      <c r="CA575" s="49"/>
      <c r="CB575" s="49"/>
      <c r="CC575" s="55"/>
      <c r="CD575" s="55"/>
      <c r="CE575" s="55"/>
      <c r="CF575" s="55"/>
      <c r="CG575" s="55"/>
      <c r="CH575" s="55"/>
    </row>
    <row r="576" spans="2:86" ht="21.75" customHeight="1" x14ac:dyDescent="0.15">
      <c r="B576" s="55"/>
      <c r="C576" s="55"/>
      <c r="D576" s="55"/>
      <c r="E576" s="55"/>
      <c r="F576" s="55"/>
      <c r="G576" s="55"/>
      <c r="H576" s="55"/>
      <c r="I576" s="55"/>
      <c r="J576" s="55"/>
      <c r="K576" s="55"/>
      <c r="L576" s="55"/>
      <c r="M576" s="55"/>
      <c r="N576" s="55"/>
      <c r="O576" s="55"/>
      <c r="P576" s="55"/>
      <c r="Q576" s="55"/>
      <c r="R576" s="55"/>
      <c r="S576" s="55"/>
      <c r="T576" s="55"/>
      <c r="U576" s="49"/>
      <c r="V576" s="49"/>
      <c r="W576" s="49"/>
      <c r="X576" s="49"/>
      <c r="Y576" s="49"/>
      <c r="Z576" s="49"/>
      <c r="AA576" s="49"/>
      <c r="AB576" s="49"/>
      <c r="AC576" s="49"/>
      <c r="AD576" s="49"/>
      <c r="AE576" s="49"/>
      <c r="AF576" s="49"/>
      <c r="AG576" s="55"/>
      <c r="AH576" s="55"/>
      <c r="AI576" s="55"/>
      <c r="AJ576" s="55"/>
      <c r="AK576" s="55"/>
      <c r="AL576" s="55"/>
      <c r="AM576" s="55"/>
      <c r="AN576" s="55"/>
      <c r="AO576" s="55"/>
      <c r="AP576" s="55"/>
      <c r="AQ576" s="55"/>
      <c r="AR576" s="55"/>
      <c r="AS576" s="55"/>
      <c r="AT576" s="89">
        <f t="shared" si="24"/>
        <v>0</v>
      </c>
      <c r="AU576" s="89"/>
      <c r="AV576" s="89"/>
      <c r="AW576" s="89"/>
      <c r="AX576" s="89"/>
      <c r="AY576" s="54">
        <f>MATCH(AT576,標準報酬等級表!$F$8:$F$57,1)</f>
        <v>1</v>
      </c>
      <c r="AZ576" s="54"/>
      <c r="BA576" s="54"/>
      <c r="BB576" s="54">
        <f>LOOKUP(AY576,標準報酬等級表!$A$8:$A$57,標準報酬等級表!$D$8:$D$57)</f>
        <v>58</v>
      </c>
      <c r="BC576" s="54"/>
      <c r="BD576" s="54"/>
      <c r="BE576" s="54">
        <f t="shared" si="25"/>
        <v>1</v>
      </c>
      <c r="BF576" s="54"/>
      <c r="BG576" s="54"/>
      <c r="BH576" s="54">
        <f>LOOKUP(BE576,標準報酬等級表!$B$11:$B$42,標準報酬等級表!$D$11:$D$42)</f>
        <v>88</v>
      </c>
      <c r="BI576" s="54"/>
      <c r="BJ576" s="54"/>
      <c r="BK576" s="54">
        <f t="shared" si="26"/>
        <v>1</v>
      </c>
      <c r="BL576" s="54"/>
      <c r="BM576" s="54"/>
      <c r="BN576" s="54"/>
      <c r="BO576" s="54">
        <f>LOOKUP(BK576,標準報酬等級表!$B$11:$B$42,標準報酬等級表!$D$11:$D$42)</f>
        <v>88</v>
      </c>
      <c r="BP576" s="54"/>
      <c r="BQ576" s="54"/>
      <c r="BR576" s="54"/>
      <c r="BS576" s="49"/>
      <c r="BT576" s="49"/>
      <c r="BU576" s="49"/>
      <c r="BV576" s="49"/>
      <c r="BW576" s="49"/>
      <c r="BX576" s="49"/>
      <c r="BY576" s="49"/>
      <c r="BZ576" s="49"/>
      <c r="CA576" s="49"/>
      <c r="CB576" s="49"/>
      <c r="CC576" s="55"/>
      <c r="CD576" s="55"/>
      <c r="CE576" s="55"/>
      <c r="CF576" s="55"/>
      <c r="CG576" s="55"/>
      <c r="CH576" s="55"/>
    </row>
    <row r="577" spans="2:86" ht="21.75" customHeight="1" x14ac:dyDescent="0.15">
      <c r="B577" s="55"/>
      <c r="C577" s="55"/>
      <c r="D577" s="55"/>
      <c r="E577" s="55"/>
      <c r="F577" s="55"/>
      <c r="G577" s="55"/>
      <c r="H577" s="55"/>
      <c r="I577" s="55"/>
      <c r="J577" s="55"/>
      <c r="K577" s="55"/>
      <c r="L577" s="55"/>
      <c r="M577" s="55"/>
      <c r="N577" s="55"/>
      <c r="O577" s="55"/>
      <c r="P577" s="55"/>
      <c r="Q577" s="55"/>
      <c r="R577" s="55"/>
      <c r="S577" s="55"/>
      <c r="T577" s="55"/>
      <c r="U577" s="49"/>
      <c r="V577" s="49"/>
      <c r="W577" s="49"/>
      <c r="X577" s="49"/>
      <c r="Y577" s="49"/>
      <c r="Z577" s="49"/>
      <c r="AA577" s="49"/>
      <c r="AB577" s="49"/>
      <c r="AC577" s="49"/>
      <c r="AD577" s="49"/>
      <c r="AE577" s="49"/>
      <c r="AF577" s="49"/>
      <c r="AG577" s="55"/>
      <c r="AH577" s="55"/>
      <c r="AI577" s="55"/>
      <c r="AJ577" s="55"/>
      <c r="AK577" s="55"/>
      <c r="AL577" s="55"/>
      <c r="AM577" s="55"/>
      <c r="AN577" s="55"/>
      <c r="AO577" s="55"/>
      <c r="AP577" s="55"/>
      <c r="AQ577" s="55"/>
      <c r="AR577" s="55"/>
      <c r="AS577" s="55"/>
      <c r="AT577" s="89">
        <f t="shared" si="24"/>
        <v>0</v>
      </c>
      <c r="AU577" s="89"/>
      <c r="AV577" s="89"/>
      <c r="AW577" s="89"/>
      <c r="AX577" s="89"/>
      <c r="AY577" s="54">
        <f>MATCH(AT577,標準報酬等級表!$F$8:$F$57,1)</f>
        <v>1</v>
      </c>
      <c r="AZ577" s="54"/>
      <c r="BA577" s="54"/>
      <c r="BB577" s="54">
        <f>LOOKUP(AY577,標準報酬等級表!$A$8:$A$57,標準報酬等級表!$D$8:$D$57)</f>
        <v>58</v>
      </c>
      <c r="BC577" s="54"/>
      <c r="BD577" s="54"/>
      <c r="BE577" s="54">
        <f t="shared" si="25"/>
        <v>1</v>
      </c>
      <c r="BF577" s="54"/>
      <c r="BG577" s="54"/>
      <c r="BH577" s="54">
        <f>LOOKUP(BE577,標準報酬等級表!$B$11:$B$42,標準報酬等級表!$D$11:$D$42)</f>
        <v>88</v>
      </c>
      <c r="BI577" s="54"/>
      <c r="BJ577" s="54"/>
      <c r="BK577" s="54">
        <f t="shared" si="26"/>
        <v>1</v>
      </c>
      <c r="BL577" s="54"/>
      <c r="BM577" s="54"/>
      <c r="BN577" s="54"/>
      <c r="BO577" s="54">
        <f>LOOKUP(BK577,標準報酬等級表!$B$11:$B$42,標準報酬等級表!$D$11:$D$42)</f>
        <v>88</v>
      </c>
      <c r="BP577" s="54"/>
      <c r="BQ577" s="54"/>
      <c r="BR577" s="54"/>
      <c r="BS577" s="49"/>
      <c r="BT577" s="49"/>
      <c r="BU577" s="49"/>
      <c r="BV577" s="49"/>
      <c r="BW577" s="49"/>
      <c r="BX577" s="49"/>
      <c r="BY577" s="49"/>
      <c r="BZ577" s="49"/>
      <c r="CA577" s="49"/>
      <c r="CB577" s="49"/>
      <c r="CC577" s="55"/>
      <c r="CD577" s="55"/>
      <c r="CE577" s="55"/>
      <c r="CF577" s="55"/>
      <c r="CG577" s="55"/>
      <c r="CH577" s="55"/>
    </row>
    <row r="578" spans="2:86" ht="21.75" customHeight="1" x14ac:dyDescent="0.15">
      <c r="B578" s="55"/>
      <c r="C578" s="55"/>
      <c r="D578" s="55"/>
      <c r="E578" s="55"/>
      <c r="F578" s="55"/>
      <c r="G578" s="55"/>
      <c r="H578" s="55"/>
      <c r="I578" s="55"/>
      <c r="J578" s="55"/>
      <c r="K578" s="55"/>
      <c r="L578" s="55"/>
      <c r="M578" s="55"/>
      <c r="N578" s="55"/>
      <c r="O578" s="55"/>
      <c r="P578" s="55"/>
      <c r="Q578" s="55"/>
      <c r="R578" s="55"/>
      <c r="S578" s="55"/>
      <c r="T578" s="55"/>
      <c r="U578" s="49"/>
      <c r="V578" s="49"/>
      <c r="W578" s="49"/>
      <c r="X578" s="49"/>
      <c r="Y578" s="49"/>
      <c r="Z578" s="49"/>
      <c r="AA578" s="49"/>
      <c r="AB578" s="49"/>
      <c r="AC578" s="49"/>
      <c r="AD578" s="49"/>
      <c r="AE578" s="49"/>
      <c r="AF578" s="49"/>
      <c r="AG578" s="55"/>
      <c r="AH578" s="55"/>
      <c r="AI578" s="55"/>
      <c r="AJ578" s="55"/>
      <c r="AK578" s="55"/>
      <c r="AL578" s="55"/>
      <c r="AM578" s="55"/>
      <c r="AN578" s="55"/>
      <c r="AO578" s="55"/>
      <c r="AP578" s="55"/>
      <c r="AQ578" s="55"/>
      <c r="AR578" s="55"/>
      <c r="AS578" s="55"/>
      <c r="AT578" s="89">
        <f t="shared" si="24"/>
        <v>0</v>
      </c>
      <c r="AU578" s="89"/>
      <c r="AV578" s="89"/>
      <c r="AW578" s="89"/>
      <c r="AX578" s="89"/>
      <c r="AY578" s="54">
        <f>MATCH(AT578,標準報酬等級表!$F$8:$F$57,1)</f>
        <v>1</v>
      </c>
      <c r="AZ578" s="54"/>
      <c r="BA578" s="54"/>
      <c r="BB578" s="54">
        <f>LOOKUP(AY578,標準報酬等級表!$A$8:$A$57,標準報酬等級表!$D$8:$D$57)</f>
        <v>58</v>
      </c>
      <c r="BC578" s="54"/>
      <c r="BD578" s="54"/>
      <c r="BE578" s="54">
        <f t="shared" si="25"/>
        <v>1</v>
      </c>
      <c r="BF578" s="54"/>
      <c r="BG578" s="54"/>
      <c r="BH578" s="54">
        <f>LOOKUP(BE578,標準報酬等級表!$B$11:$B$42,標準報酬等級表!$D$11:$D$42)</f>
        <v>88</v>
      </c>
      <c r="BI578" s="54"/>
      <c r="BJ578" s="54"/>
      <c r="BK578" s="54">
        <f t="shared" si="26"/>
        <v>1</v>
      </c>
      <c r="BL578" s="54"/>
      <c r="BM578" s="54"/>
      <c r="BN578" s="54"/>
      <c r="BO578" s="54">
        <f>LOOKUP(BK578,標準報酬等級表!$B$11:$B$42,標準報酬等級表!$D$11:$D$42)</f>
        <v>88</v>
      </c>
      <c r="BP578" s="54"/>
      <c r="BQ578" s="54"/>
      <c r="BR578" s="54"/>
      <c r="BS578" s="49"/>
      <c r="BT578" s="49"/>
      <c r="BU578" s="49"/>
      <c r="BV578" s="49"/>
      <c r="BW578" s="49"/>
      <c r="BX578" s="49"/>
      <c r="BY578" s="49"/>
      <c r="BZ578" s="49"/>
      <c r="CA578" s="49"/>
      <c r="CB578" s="49"/>
      <c r="CC578" s="55"/>
      <c r="CD578" s="55"/>
      <c r="CE578" s="55"/>
      <c r="CF578" s="55"/>
      <c r="CG578" s="55"/>
      <c r="CH578" s="55"/>
    </row>
    <row r="579" spans="2:86" ht="21.75" customHeight="1" x14ac:dyDescent="0.15">
      <c r="B579" s="55"/>
      <c r="C579" s="55"/>
      <c r="D579" s="55"/>
      <c r="E579" s="55"/>
      <c r="F579" s="55"/>
      <c r="G579" s="55"/>
      <c r="H579" s="55"/>
      <c r="I579" s="55"/>
      <c r="J579" s="55"/>
      <c r="K579" s="55"/>
      <c r="L579" s="55"/>
      <c r="M579" s="55"/>
      <c r="N579" s="55"/>
      <c r="O579" s="55"/>
      <c r="P579" s="55"/>
      <c r="Q579" s="55"/>
      <c r="R579" s="55"/>
      <c r="S579" s="55"/>
      <c r="T579" s="55"/>
      <c r="U579" s="49"/>
      <c r="V579" s="49"/>
      <c r="W579" s="49"/>
      <c r="X579" s="49"/>
      <c r="Y579" s="49"/>
      <c r="Z579" s="49"/>
      <c r="AA579" s="49"/>
      <c r="AB579" s="49"/>
      <c r="AC579" s="49"/>
      <c r="AD579" s="49"/>
      <c r="AE579" s="49"/>
      <c r="AF579" s="49"/>
      <c r="AG579" s="55"/>
      <c r="AH579" s="55"/>
      <c r="AI579" s="55"/>
      <c r="AJ579" s="55"/>
      <c r="AK579" s="55"/>
      <c r="AL579" s="55"/>
      <c r="AM579" s="55"/>
      <c r="AN579" s="55"/>
      <c r="AO579" s="55"/>
      <c r="AP579" s="55"/>
      <c r="AQ579" s="55"/>
      <c r="AR579" s="55"/>
      <c r="AS579" s="55"/>
      <c r="AT579" s="89">
        <f t="shared" si="24"/>
        <v>0</v>
      </c>
      <c r="AU579" s="89"/>
      <c r="AV579" s="89"/>
      <c r="AW579" s="89"/>
      <c r="AX579" s="89"/>
      <c r="AY579" s="54">
        <f>MATCH(AT579,標準報酬等級表!$F$8:$F$57,1)</f>
        <v>1</v>
      </c>
      <c r="AZ579" s="54"/>
      <c r="BA579" s="54"/>
      <c r="BB579" s="54">
        <f>LOOKUP(AY579,標準報酬等級表!$A$8:$A$57,標準報酬等級表!$D$8:$D$57)</f>
        <v>58</v>
      </c>
      <c r="BC579" s="54"/>
      <c r="BD579" s="54"/>
      <c r="BE579" s="54">
        <f t="shared" si="25"/>
        <v>1</v>
      </c>
      <c r="BF579" s="54"/>
      <c r="BG579" s="54"/>
      <c r="BH579" s="54">
        <f>LOOKUP(BE579,標準報酬等級表!$B$11:$B$42,標準報酬等級表!$D$11:$D$42)</f>
        <v>88</v>
      </c>
      <c r="BI579" s="54"/>
      <c r="BJ579" s="54"/>
      <c r="BK579" s="54">
        <f t="shared" si="26"/>
        <v>1</v>
      </c>
      <c r="BL579" s="54"/>
      <c r="BM579" s="54"/>
      <c r="BN579" s="54"/>
      <c r="BO579" s="54">
        <f>LOOKUP(BK579,標準報酬等級表!$B$11:$B$42,標準報酬等級表!$D$11:$D$42)</f>
        <v>88</v>
      </c>
      <c r="BP579" s="54"/>
      <c r="BQ579" s="54"/>
      <c r="BR579" s="54"/>
      <c r="BS579" s="49"/>
      <c r="BT579" s="49"/>
      <c r="BU579" s="49"/>
      <c r="BV579" s="49"/>
      <c r="BW579" s="49"/>
      <c r="BX579" s="49"/>
      <c r="BY579" s="49"/>
      <c r="BZ579" s="49"/>
      <c r="CA579" s="49"/>
      <c r="CB579" s="49"/>
      <c r="CC579" s="55"/>
      <c r="CD579" s="55"/>
      <c r="CE579" s="55"/>
      <c r="CF579" s="55"/>
      <c r="CG579" s="55"/>
      <c r="CH579" s="55"/>
    </row>
    <row r="580" spans="2:86" ht="21.75" customHeight="1" x14ac:dyDescent="0.15">
      <c r="B580" s="55"/>
      <c r="C580" s="55"/>
      <c r="D580" s="55"/>
      <c r="E580" s="55"/>
      <c r="F580" s="55"/>
      <c r="G580" s="55"/>
      <c r="H580" s="55"/>
      <c r="I580" s="55"/>
      <c r="J580" s="55"/>
      <c r="K580" s="55"/>
      <c r="L580" s="55"/>
      <c r="M580" s="55"/>
      <c r="N580" s="55"/>
      <c r="O580" s="55"/>
      <c r="P580" s="55"/>
      <c r="Q580" s="55"/>
      <c r="R580" s="55"/>
      <c r="S580" s="55"/>
      <c r="T580" s="55"/>
      <c r="U580" s="49"/>
      <c r="V580" s="49"/>
      <c r="W580" s="49"/>
      <c r="X580" s="49"/>
      <c r="Y580" s="49"/>
      <c r="Z580" s="49"/>
      <c r="AA580" s="49"/>
      <c r="AB580" s="49"/>
      <c r="AC580" s="49"/>
      <c r="AD580" s="49"/>
      <c r="AE580" s="49"/>
      <c r="AF580" s="49"/>
      <c r="AG580" s="55"/>
      <c r="AH580" s="55"/>
      <c r="AI580" s="55"/>
      <c r="AJ580" s="55"/>
      <c r="AK580" s="55"/>
      <c r="AL580" s="55"/>
      <c r="AM580" s="55"/>
      <c r="AN580" s="55"/>
      <c r="AO580" s="55"/>
      <c r="AP580" s="55"/>
      <c r="AQ580" s="55"/>
      <c r="AR580" s="55"/>
      <c r="AS580" s="55"/>
      <c r="AT580" s="89">
        <f t="shared" si="24"/>
        <v>0</v>
      </c>
      <c r="AU580" s="89"/>
      <c r="AV580" s="89"/>
      <c r="AW580" s="89"/>
      <c r="AX580" s="89"/>
      <c r="AY580" s="54">
        <f>MATCH(AT580,標準報酬等級表!$F$8:$F$57,1)</f>
        <v>1</v>
      </c>
      <c r="AZ580" s="54"/>
      <c r="BA580" s="54"/>
      <c r="BB580" s="54">
        <f>LOOKUP(AY580,標準報酬等級表!$A$8:$A$57,標準報酬等級表!$D$8:$D$57)</f>
        <v>58</v>
      </c>
      <c r="BC580" s="54"/>
      <c r="BD580" s="54"/>
      <c r="BE580" s="54">
        <f t="shared" si="25"/>
        <v>1</v>
      </c>
      <c r="BF580" s="54"/>
      <c r="BG580" s="54"/>
      <c r="BH580" s="54">
        <f>LOOKUP(BE580,標準報酬等級表!$B$11:$B$42,標準報酬等級表!$D$11:$D$42)</f>
        <v>88</v>
      </c>
      <c r="BI580" s="54"/>
      <c r="BJ580" s="54"/>
      <c r="BK580" s="54">
        <f t="shared" si="26"/>
        <v>1</v>
      </c>
      <c r="BL580" s="54"/>
      <c r="BM580" s="54"/>
      <c r="BN580" s="54"/>
      <c r="BO580" s="54">
        <f>LOOKUP(BK580,標準報酬等級表!$B$11:$B$42,標準報酬等級表!$D$11:$D$42)</f>
        <v>88</v>
      </c>
      <c r="BP580" s="54"/>
      <c r="BQ580" s="54"/>
      <c r="BR580" s="54"/>
      <c r="BS580" s="49"/>
      <c r="BT580" s="49"/>
      <c r="BU580" s="49"/>
      <c r="BV580" s="49"/>
      <c r="BW580" s="49"/>
      <c r="BX580" s="49"/>
      <c r="BY580" s="49"/>
      <c r="BZ580" s="49"/>
      <c r="CA580" s="49"/>
      <c r="CB580" s="49"/>
      <c r="CC580" s="55"/>
      <c r="CD580" s="55"/>
      <c r="CE580" s="55"/>
      <c r="CF580" s="55"/>
      <c r="CG580" s="55"/>
      <c r="CH580" s="55"/>
    </row>
    <row r="581" spans="2:86" ht="21.75" customHeight="1" x14ac:dyDescent="0.15">
      <c r="B581" s="55"/>
      <c r="C581" s="55"/>
      <c r="D581" s="55"/>
      <c r="E581" s="55"/>
      <c r="F581" s="55"/>
      <c r="G581" s="55"/>
      <c r="H581" s="55"/>
      <c r="I581" s="55"/>
      <c r="J581" s="55"/>
      <c r="K581" s="55"/>
      <c r="L581" s="55"/>
      <c r="M581" s="55"/>
      <c r="N581" s="55"/>
      <c r="O581" s="55"/>
      <c r="P581" s="55"/>
      <c r="Q581" s="55"/>
      <c r="R581" s="55"/>
      <c r="S581" s="55"/>
      <c r="T581" s="55"/>
      <c r="U581" s="49"/>
      <c r="V581" s="49"/>
      <c r="W581" s="49"/>
      <c r="X581" s="49"/>
      <c r="Y581" s="49"/>
      <c r="Z581" s="49"/>
      <c r="AA581" s="49"/>
      <c r="AB581" s="49"/>
      <c r="AC581" s="49"/>
      <c r="AD581" s="49"/>
      <c r="AE581" s="49"/>
      <c r="AF581" s="49"/>
      <c r="AG581" s="55"/>
      <c r="AH581" s="55"/>
      <c r="AI581" s="55"/>
      <c r="AJ581" s="55"/>
      <c r="AK581" s="55"/>
      <c r="AL581" s="55"/>
      <c r="AM581" s="55"/>
      <c r="AN581" s="55"/>
      <c r="AO581" s="55"/>
      <c r="AP581" s="55"/>
      <c r="AQ581" s="55"/>
      <c r="AR581" s="55"/>
      <c r="AS581" s="55"/>
      <c r="AT581" s="89">
        <f t="shared" si="24"/>
        <v>0</v>
      </c>
      <c r="AU581" s="89"/>
      <c r="AV581" s="89"/>
      <c r="AW581" s="89"/>
      <c r="AX581" s="89"/>
      <c r="AY581" s="54">
        <f>MATCH(AT581,標準報酬等級表!$F$8:$F$57,1)</f>
        <v>1</v>
      </c>
      <c r="AZ581" s="54"/>
      <c r="BA581" s="54"/>
      <c r="BB581" s="54">
        <f>LOOKUP(AY581,標準報酬等級表!$A$8:$A$57,標準報酬等級表!$D$8:$D$57)</f>
        <v>58</v>
      </c>
      <c r="BC581" s="54"/>
      <c r="BD581" s="54"/>
      <c r="BE581" s="54">
        <f t="shared" si="25"/>
        <v>1</v>
      </c>
      <c r="BF581" s="54"/>
      <c r="BG581" s="54"/>
      <c r="BH581" s="54">
        <f>LOOKUP(BE581,標準報酬等級表!$B$11:$B$42,標準報酬等級表!$D$11:$D$42)</f>
        <v>88</v>
      </c>
      <c r="BI581" s="54"/>
      <c r="BJ581" s="54"/>
      <c r="BK581" s="54">
        <f t="shared" si="26"/>
        <v>1</v>
      </c>
      <c r="BL581" s="54"/>
      <c r="BM581" s="54"/>
      <c r="BN581" s="54"/>
      <c r="BO581" s="54">
        <f>LOOKUP(BK581,標準報酬等級表!$B$11:$B$42,標準報酬等級表!$D$11:$D$42)</f>
        <v>88</v>
      </c>
      <c r="BP581" s="54"/>
      <c r="BQ581" s="54"/>
      <c r="BR581" s="54"/>
      <c r="BS581" s="49"/>
      <c r="BT581" s="49"/>
      <c r="BU581" s="49"/>
      <c r="BV581" s="49"/>
      <c r="BW581" s="49"/>
      <c r="BX581" s="49"/>
      <c r="BY581" s="49"/>
      <c r="BZ581" s="49"/>
      <c r="CA581" s="49"/>
      <c r="CB581" s="49"/>
      <c r="CC581" s="55"/>
      <c r="CD581" s="55"/>
      <c r="CE581" s="55"/>
      <c r="CF581" s="55"/>
      <c r="CG581" s="55"/>
      <c r="CH581" s="55"/>
    </row>
    <row r="582" spans="2:86" ht="21.75" customHeight="1" x14ac:dyDescent="0.15">
      <c r="B582" s="55"/>
      <c r="C582" s="55"/>
      <c r="D582" s="55"/>
      <c r="E582" s="55"/>
      <c r="F582" s="55"/>
      <c r="G582" s="55"/>
      <c r="H582" s="55"/>
      <c r="I582" s="55"/>
      <c r="J582" s="55"/>
      <c r="K582" s="55"/>
      <c r="L582" s="55"/>
      <c r="M582" s="55"/>
      <c r="N582" s="55"/>
      <c r="O582" s="55"/>
      <c r="P582" s="55"/>
      <c r="Q582" s="55"/>
      <c r="R582" s="55"/>
      <c r="S582" s="55"/>
      <c r="T582" s="55"/>
      <c r="U582" s="49"/>
      <c r="V582" s="49"/>
      <c r="W582" s="49"/>
      <c r="X582" s="49"/>
      <c r="Y582" s="49"/>
      <c r="Z582" s="49"/>
      <c r="AA582" s="49"/>
      <c r="AB582" s="49"/>
      <c r="AC582" s="49"/>
      <c r="AD582" s="49"/>
      <c r="AE582" s="49"/>
      <c r="AF582" s="49"/>
      <c r="AG582" s="55"/>
      <c r="AH582" s="55"/>
      <c r="AI582" s="55"/>
      <c r="AJ582" s="55"/>
      <c r="AK582" s="55"/>
      <c r="AL582" s="55"/>
      <c r="AM582" s="55"/>
      <c r="AN582" s="55"/>
      <c r="AO582" s="55"/>
      <c r="AP582" s="55"/>
      <c r="AQ582" s="55"/>
      <c r="AR582" s="55"/>
      <c r="AS582" s="55"/>
      <c r="AT582" s="89">
        <f t="shared" si="24"/>
        <v>0</v>
      </c>
      <c r="AU582" s="89"/>
      <c r="AV582" s="89"/>
      <c r="AW582" s="89"/>
      <c r="AX582" s="89"/>
      <c r="AY582" s="54">
        <f>MATCH(AT582,標準報酬等級表!$F$8:$F$57,1)</f>
        <v>1</v>
      </c>
      <c r="AZ582" s="54"/>
      <c r="BA582" s="54"/>
      <c r="BB582" s="54">
        <f>LOOKUP(AY582,標準報酬等級表!$A$8:$A$57,標準報酬等級表!$D$8:$D$57)</f>
        <v>58</v>
      </c>
      <c r="BC582" s="54"/>
      <c r="BD582" s="54"/>
      <c r="BE582" s="54">
        <f t="shared" si="25"/>
        <v>1</v>
      </c>
      <c r="BF582" s="54"/>
      <c r="BG582" s="54"/>
      <c r="BH582" s="54">
        <f>LOOKUP(BE582,標準報酬等級表!$B$11:$B$42,標準報酬等級表!$D$11:$D$42)</f>
        <v>88</v>
      </c>
      <c r="BI582" s="54"/>
      <c r="BJ582" s="54"/>
      <c r="BK582" s="54">
        <f t="shared" si="26"/>
        <v>1</v>
      </c>
      <c r="BL582" s="54"/>
      <c r="BM582" s="54"/>
      <c r="BN582" s="54"/>
      <c r="BO582" s="54">
        <f>LOOKUP(BK582,標準報酬等級表!$B$11:$B$42,標準報酬等級表!$D$11:$D$42)</f>
        <v>88</v>
      </c>
      <c r="BP582" s="54"/>
      <c r="BQ582" s="54"/>
      <c r="BR582" s="54"/>
      <c r="BS582" s="49"/>
      <c r="BT582" s="49"/>
      <c r="BU582" s="49"/>
      <c r="BV582" s="49"/>
      <c r="BW582" s="49"/>
      <c r="BX582" s="49"/>
      <c r="BY582" s="49"/>
      <c r="BZ582" s="49"/>
      <c r="CA582" s="49"/>
      <c r="CB582" s="49"/>
      <c r="CC582" s="55"/>
      <c r="CD582" s="55"/>
      <c r="CE582" s="55"/>
      <c r="CF582" s="55"/>
      <c r="CG582" s="55"/>
      <c r="CH582" s="55"/>
    </row>
    <row r="583" spans="2:86" ht="21.75" customHeight="1" x14ac:dyDescent="0.15">
      <c r="B583" s="55"/>
      <c r="C583" s="55"/>
      <c r="D583" s="55"/>
      <c r="E583" s="55"/>
      <c r="F583" s="55"/>
      <c r="G583" s="55"/>
      <c r="H583" s="55"/>
      <c r="I583" s="55"/>
      <c r="J583" s="55"/>
      <c r="K583" s="55"/>
      <c r="L583" s="55"/>
      <c r="M583" s="55"/>
      <c r="N583" s="55"/>
      <c r="O583" s="55"/>
      <c r="P583" s="55"/>
      <c r="Q583" s="55"/>
      <c r="R583" s="55"/>
      <c r="S583" s="55"/>
      <c r="T583" s="55"/>
      <c r="U583" s="49"/>
      <c r="V583" s="49"/>
      <c r="W583" s="49"/>
      <c r="X583" s="49"/>
      <c r="Y583" s="49"/>
      <c r="Z583" s="49"/>
      <c r="AA583" s="49"/>
      <c r="AB583" s="49"/>
      <c r="AC583" s="49"/>
      <c r="AD583" s="49"/>
      <c r="AE583" s="49"/>
      <c r="AF583" s="49"/>
      <c r="AG583" s="55"/>
      <c r="AH583" s="55"/>
      <c r="AI583" s="55"/>
      <c r="AJ583" s="55"/>
      <c r="AK583" s="55"/>
      <c r="AL583" s="55"/>
      <c r="AM583" s="55"/>
      <c r="AN583" s="55"/>
      <c r="AO583" s="55"/>
      <c r="AP583" s="55"/>
      <c r="AQ583" s="55"/>
      <c r="AR583" s="55"/>
      <c r="AS583" s="55"/>
      <c r="AT583" s="89">
        <f t="shared" si="24"/>
        <v>0</v>
      </c>
      <c r="AU583" s="89"/>
      <c r="AV583" s="89"/>
      <c r="AW583" s="89"/>
      <c r="AX583" s="89"/>
      <c r="AY583" s="54">
        <f>MATCH(AT583,標準報酬等級表!$F$8:$F$57,1)</f>
        <v>1</v>
      </c>
      <c r="AZ583" s="54"/>
      <c r="BA583" s="54"/>
      <c r="BB583" s="54">
        <f>LOOKUP(AY583,標準報酬等級表!$A$8:$A$57,標準報酬等級表!$D$8:$D$57)</f>
        <v>58</v>
      </c>
      <c r="BC583" s="54"/>
      <c r="BD583" s="54"/>
      <c r="BE583" s="54">
        <f t="shared" si="25"/>
        <v>1</v>
      </c>
      <c r="BF583" s="54"/>
      <c r="BG583" s="54"/>
      <c r="BH583" s="54">
        <f>LOOKUP(BE583,標準報酬等級表!$B$11:$B$42,標準報酬等級表!$D$11:$D$42)</f>
        <v>88</v>
      </c>
      <c r="BI583" s="54"/>
      <c r="BJ583" s="54"/>
      <c r="BK583" s="54">
        <f t="shared" si="26"/>
        <v>1</v>
      </c>
      <c r="BL583" s="54"/>
      <c r="BM583" s="54"/>
      <c r="BN583" s="54"/>
      <c r="BO583" s="54">
        <f>LOOKUP(BK583,標準報酬等級表!$B$11:$B$42,標準報酬等級表!$D$11:$D$42)</f>
        <v>88</v>
      </c>
      <c r="BP583" s="54"/>
      <c r="BQ583" s="54"/>
      <c r="BR583" s="54"/>
      <c r="BS583" s="49"/>
      <c r="BT583" s="49"/>
      <c r="BU583" s="49"/>
      <c r="BV583" s="49"/>
      <c r="BW583" s="49"/>
      <c r="BX583" s="49"/>
      <c r="BY583" s="49"/>
      <c r="BZ583" s="49"/>
      <c r="CA583" s="49"/>
      <c r="CB583" s="49"/>
      <c r="CC583" s="55"/>
      <c r="CD583" s="55"/>
      <c r="CE583" s="55"/>
      <c r="CF583" s="55"/>
      <c r="CG583" s="55"/>
      <c r="CH583" s="55"/>
    </row>
    <row r="584" spans="2:86" ht="21.75" customHeight="1" x14ac:dyDescent="0.15">
      <c r="B584" s="55"/>
      <c r="C584" s="55"/>
      <c r="D584" s="55"/>
      <c r="E584" s="55"/>
      <c r="F584" s="55"/>
      <c r="G584" s="55"/>
      <c r="H584" s="55"/>
      <c r="I584" s="55"/>
      <c r="J584" s="55"/>
      <c r="K584" s="55"/>
      <c r="L584" s="55"/>
      <c r="M584" s="55"/>
      <c r="N584" s="55"/>
      <c r="O584" s="55"/>
      <c r="P584" s="55"/>
      <c r="Q584" s="55"/>
      <c r="R584" s="55"/>
      <c r="S584" s="55"/>
      <c r="T584" s="55"/>
      <c r="U584" s="49"/>
      <c r="V584" s="49"/>
      <c r="W584" s="49"/>
      <c r="X584" s="49"/>
      <c r="Y584" s="49"/>
      <c r="Z584" s="49"/>
      <c r="AA584" s="49"/>
      <c r="AB584" s="49"/>
      <c r="AC584" s="49"/>
      <c r="AD584" s="49"/>
      <c r="AE584" s="49"/>
      <c r="AF584" s="49"/>
      <c r="AG584" s="55"/>
      <c r="AH584" s="55"/>
      <c r="AI584" s="55"/>
      <c r="AJ584" s="55"/>
      <c r="AK584" s="55"/>
      <c r="AL584" s="55"/>
      <c r="AM584" s="55"/>
      <c r="AN584" s="55"/>
      <c r="AO584" s="55"/>
      <c r="AP584" s="55"/>
      <c r="AQ584" s="55"/>
      <c r="AR584" s="55"/>
      <c r="AS584" s="55"/>
      <c r="AT584" s="89">
        <f t="shared" si="24"/>
        <v>0</v>
      </c>
      <c r="AU584" s="89"/>
      <c r="AV584" s="89"/>
      <c r="AW584" s="89"/>
      <c r="AX584" s="89"/>
      <c r="AY584" s="54">
        <f>MATCH(AT584,標準報酬等級表!$F$8:$F$57,1)</f>
        <v>1</v>
      </c>
      <c r="AZ584" s="54"/>
      <c r="BA584" s="54"/>
      <c r="BB584" s="54">
        <f>LOOKUP(AY584,標準報酬等級表!$A$8:$A$57,標準報酬等級表!$D$8:$D$57)</f>
        <v>58</v>
      </c>
      <c r="BC584" s="54"/>
      <c r="BD584" s="54"/>
      <c r="BE584" s="54">
        <f t="shared" si="25"/>
        <v>1</v>
      </c>
      <c r="BF584" s="54"/>
      <c r="BG584" s="54"/>
      <c r="BH584" s="54">
        <f>LOOKUP(BE584,標準報酬等級表!$B$11:$B$42,標準報酬等級表!$D$11:$D$42)</f>
        <v>88</v>
      </c>
      <c r="BI584" s="54"/>
      <c r="BJ584" s="54"/>
      <c r="BK584" s="54">
        <f t="shared" si="26"/>
        <v>1</v>
      </c>
      <c r="BL584" s="54"/>
      <c r="BM584" s="54"/>
      <c r="BN584" s="54"/>
      <c r="BO584" s="54">
        <f>LOOKUP(BK584,標準報酬等級表!$B$11:$B$42,標準報酬等級表!$D$11:$D$42)</f>
        <v>88</v>
      </c>
      <c r="BP584" s="54"/>
      <c r="BQ584" s="54"/>
      <c r="BR584" s="54"/>
      <c r="BS584" s="49"/>
      <c r="BT584" s="49"/>
      <c r="BU584" s="49"/>
      <c r="BV584" s="49"/>
      <c r="BW584" s="49"/>
      <c r="BX584" s="49"/>
      <c r="BY584" s="49"/>
      <c r="BZ584" s="49"/>
      <c r="CA584" s="49"/>
      <c r="CB584" s="49"/>
      <c r="CC584" s="55"/>
      <c r="CD584" s="55"/>
      <c r="CE584" s="55"/>
      <c r="CF584" s="55"/>
      <c r="CG584" s="55"/>
      <c r="CH584" s="55"/>
    </row>
    <row r="585" spans="2:86" ht="21.75" customHeight="1" x14ac:dyDescent="0.15">
      <c r="B585" s="55"/>
      <c r="C585" s="55"/>
      <c r="D585" s="55"/>
      <c r="E585" s="55"/>
      <c r="F585" s="55"/>
      <c r="G585" s="55"/>
      <c r="H585" s="55"/>
      <c r="I585" s="55"/>
      <c r="J585" s="55"/>
      <c r="K585" s="55"/>
      <c r="L585" s="55"/>
      <c r="M585" s="55"/>
      <c r="N585" s="55"/>
      <c r="O585" s="55"/>
      <c r="P585" s="55"/>
      <c r="Q585" s="55"/>
      <c r="R585" s="55"/>
      <c r="S585" s="55"/>
      <c r="T585" s="55"/>
      <c r="U585" s="49"/>
      <c r="V585" s="49"/>
      <c r="W585" s="49"/>
      <c r="X585" s="49"/>
      <c r="Y585" s="49"/>
      <c r="Z585" s="49"/>
      <c r="AA585" s="49"/>
      <c r="AB585" s="49"/>
      <c r="AC585" s="49"/>
      <c r="AD585" s="49"/>
      <c r="AE585" s="49"/>
      <c r="AF585" s="49"/>
      <c r="AG585" s="55"/>
      <c r="AH585" s="55"/>
      <c r="AI585" s="55"/>
      <c r="AJ585" s="55"/>
      <c r="AK585" s="55"/>
      <c r="AL585" s="55"/>
      <c r="AM585" s="55"/>
      <c r="AN585" s="55"/>
      <c r="AO585" s="55"/>
      <c r="AP585" s="55"/>
      <c r="AQ585" s="55"/>
      <c r="AR585" s="55"/>
      <c r="AS585" s="55"/>
      <c r="AT585" s="89">
        <f t="shared" si="24"/>
        <v>0</v>
      </c>
      <c r="AU585" s="89"/>
      <c r="AV585" s="89"/>
      <c r="AW585" s="89"/>
      <c r="AX585" s="89"/>
      <c r="AY585" s="54">
        <f>MATCH(AT585,標準報酬等級表!$F$8:$F$57,1)</f>
        <v>1</v>
      </c>
      <c r="AZ585" s="54"/>
      <c r="BA585" s="54"/>
      <c r="BB585" s="54">
        <f>LOOKUP(AY585,標準報酬等級表!$A$8:$A$57,標準報酬等級表!$D$8:$D$57)</f>
        <v>58</v>
      </c>
      <c r="BC585" s="54"/>
      <c r="BD585" s="54"/>
      <c r="BE585" s="54">
        <f t="shared" si="25"/>
        <v>1</v>
      </c>
      <c r="BF585" s="54"/>
      <c r="BG585" s="54"/>
      <c r="BH585" s="54">
        <f>LOOKUP(BE585,標準報酬等級表!$B$11:$B$42,標準報酬等級表!$D$11:$D$42)</f>
        <v>88</v>
      </c>
      <c r="BI585" s="54"/>
      <c r="BJ585" s="54"/>
      <c r="BK585" s="54">
        <f t="shared" si="26"/>
        <v>1</v>
      </c>
      <c r="BL585" s="54"/>
      <c r="BM585" s="54"/>
      <c r="BN585" s="54"/>
      <c r="BO585" s="54">
        <f>LOOKUP(BK585,標準報酬等級表!$B$11:$B$42,標準報酬等級表!$D$11:$D$42)</f>
        <v>88</v>
      </c>
      <c r="BP585" s="54"/>
      <c r="BQ585" s="54"/>
      <c r="BR585" s="54"/>
      <c r="BS585" s="49"/>
      <c r="BT585" s="49"/>
      <c r="BU585" s="49"/>
      <c r="BV585" s="49"/>
      <c r="BW585" s="49"/>
      <c r="BX585" s="49"/>
      <c r="BY585" s="49"/>
      <c r="BZ585" s="49"/>
      <c r="CA585" s="49"/>
      <c r="CB585" s="49"/>
      <c r="CC585" s="55"/>
      <c r="CD585" s="55"/>
      <c r="CE585" s="55"/>
      <c r="CF585" s="55"/>
      <c r="CG585" s="55"/>
      <c r="CH585" s="55"/>
    </row>
    <row r="586" spans="2:86" ht="21.75" customHeight="1" x14ac:dyDescent="0.15">
      <c r="B586" s="55"/>
      <c r="C586" s="55"/>
      <c r="D586" s="55"/>
      <c r="E586" s="55"/>
      <c r="F586" s="55"/>
      <c r="G586" s="55"/>
      <c r="H586" s="55"/>
      <c r="I586" s="55"/>
      <c r="J586" s="55"/>
      <c r="K586" s="55"/>
      <c r="L586" s="55"/>
      <c r="M586" s="55"/>
      <c r="N586" s="55"/>
      <c r="O586" s="55"/>
      <c r="P586" s="55"/>
      <c r="Q586" s="55"/>
      <c r="R586" s="55"/>
      <c r="S586" s="55"/>
      <c r="T586" s="55"/>
      <c r="U586" s="49"/>
      <c r="V586" s="49"/>
      <c r="W586" s="49"/>
      <c r="X586" s="49"/>
      <c r="Y586" s="49"/>
      <c r="Z586" s="49"/>
      <c r="AA586" s="49"/>
      <c r="AB586" s="49"/>
      <c r="AC586" s="49"/>
      <c r="AD586" s="49"/>
      <c r="AE586" s="49"/>
      <c r="AF586" s="49"/>
      <c r="AG586" s="55"/>
      <c r="AH586" s="55"/>
      <c r="AI586" s="55"/>
      <c r="AJ586" s="55"/>
      <c r="AK586" s="55"/>
      <c r="AL586" s="55"/>
      <c r="AM586" s="55"/>
      <c r="AN586" s="55"/>
      <c r="AO586" s="55"/>
      <c r="AP586" s="55"/>
      <c r="AQ586" s="55"/>
      <c r="AR586" s="55"/>
      <c r="AS586" s="55"/>
      <c r="AT586" s="89">
        <f t="shared" si="24"/>
        <v>0</v>
      </c>
      <c r="AU586" s="89"/>
      <c r="AV586" s="89"/>
      <c r="AW586" s="89"/>
      <c r="AX586" s="89"/>
      <c r="AY586" s="54">
        <f>MATCH(AT586,標準報酬等級表!$F$8:$F$57,1)</f>
        <v>1</v>
      </c>
      <c r="AZ586" s="54"/>
      <c r="BA586" s="54"/>
      <c r="BB586" s="54">
        <f>LOOKUP(AY586,標準報酬等級表!$A$8:$A$57,標準報酬等級表!$D$8:$D$57)</f>
        <v>58</v>
      </c>
      <c r="BC586" s="54"/>
      <c r="BD586" s="54"/>
      <c r="BE586" s="54">
        <f t="shared" si="25"/>
        <v>1</v>
      </c>
      <c r="BF586" s="54"/>
      <c r="BG586" s="54"/>
      <c r="BH586" s="54">
        <f>LOOKUP(BE586,標準報酬等級表!$B$11:$B$42,標準報酬等級表!$D$11:$D$42)</f>
        <v>88</v>
      </c>
      <c r="BI586" s="54"/>
      <c r="BJ586" s="54"/>
      <c r="BK586" s="54">
        <f t="shared" si="26"/>
        <v>1</v>
      </c>
      <c r="BL586" s="54"/>
      <c r="BM586" s="54"/>
      <c r="BN586" s="54"/>
      <c r="BO586" s="54">
        <f>LOOKUP(BK586,標準報酬等級表!$B$11:$B$42,標準報酬等級表!$D$11:$D$42)</f>
        <v>88</v>
      </c>
      <c r="BP586" s="54"/>
      <c r="BQ586" s="54"/>
      <c r="BR586" s="54"/>
      <c r="BS586" s="49"/>
      <c r="BT586" s="49"/>
      <c r="BU586" s="49"/>
      <c r="BV586" s="49"/>
      <c r="BW586" s="49"/>
      <c r="BX586" s="49"/>
      <c r="BY586" s="49"/>
      <c r="BZ586" s="49"/>
      <c r="CA586" s="49"/>
      <c r="CB586" s="49"/>
      <c r="CC586" s="55"/>
      <c r="CD586" s="55"/>
      <c r="CE586" s="55"/>
      <c r="CF586" s="55"/>
      <c r="CG586" s="55"/>
      <c r="CH586" s="55"/>
    </row>
    <row r="587" spans="2:86" ht="21.75" customHeight="1" x14ac:dyDescent="0.15">
      <c r="B587" s="55"/>
      <c r="C587" s="55"/>
      <c r="D587" s="55"/>
      <c r="E587" s="55"/>
      <c r="F587" s="55"/>
      <c r="G587" s="55"/>
      <c r="H587" s="55"/>
      <c r="I587" s="55"/>
      <c r="J587" s="55"/>
      <c r="K587" s="55"/>
      <c r="L587" s="55"/>
      <c r="M587" s="55"/>
      <c r="N587" s="55"/>
      <c r="O587" s="55"/>
      <c r="P587" s="55"/>
      <c r="Q587" s="55"/>
      <c r="R587" s="55"/>
      <c r="S587" s="55"/>
      <c r="T587" s="55"/>
      <c r="U587" s="49"/>
      <c r="V587" s="49"/>
      <c r="W587" s="49"/>
      <c r="X587" s="49"/>
      <c r="Y587" s="49"/>
      <c r="Z587" s="49"/>
      <c r="AA587" s="49"/>
      <c r="AB587" s="49"/>
      <c r="AC587" s="49"/>
      <c r="AD587" s="49"/>
      <c r="AE587" s="49"/>
      <c r="AF587" s="49"/>
      <c r="AG587" s="55"/>
      <c r="AH587" s="55"/>
      <c r="AI587" s="55"/>
      <c r="AJ587" s="55"/>
      <c r="AK587" s="55"/>
      <c r="AL587" s="55"/>
      <c r="AM587" s="55"/>
      <c r="AN587" s="55"/>
      <c r="AO587" s="55"/>
      <c r="AP587" s="55"/>
      <c r="AQ587" s="55"/>
      <c r="AR587" s="55"/>
      <c r="AS587" s="55"/>
      <c r="AT587" s="89">
        <f t="shared" si="24"/>
        <v>0</v>
      </c>
      <c r="AU587" s="89"/>
      <c r="AV587" s="89"/>
      <c r="AW587" s="89"/>
      <c r="AX587" s="89"/>
      <c r="AY587" s="54">
        <f>MATCH(AT587,標準報酬等級表!$F$8:$F$57,1)</f>
        <v>1</v>
      </c>
      <c r="AZ587" s="54"/>
      <c r="BA587" s="54"/>
      <c r="BB587" s="54">
        <f>LOOKUP(AY587,標準報酬等級表!$A$8:$A$57,標準報酬等級表!$D$8:$D$57)</f>
        <v>58</v>
      </c>
      <c r="BC587" s="54"/>
      <c r="BD587" s="54"/>
      <c r="BE587" s="54">
        <f t="shared" si="25"/>
        <v>1</v>
      </c>
      <c r="BF587" s="54"/>
      <c r="BG587" s="54"/>
      <c r="BH587" s="54">
        <f>LOOKUP(BE587,標準報酬等級表!$B$11:$B$42,標準報酬等級表!$D$11:$D$42)</f>
        <v>88</v>
      </c>
      <c r="BI587" s="54"/>
      <c r="BJ587" s="54"/>
      <c r="BK587" s="54">
        <f t="shared" si="26"/>
        <v>1</v>
      </c>
      <c r="BL587" s="54"/>
      <c r="BM587" s="54"/>
      <c r="BN587" s="54"/>
      <c r="BO587" s="54">
        <f>LOOKUP(BK587,標準報酬等級表!$B$11:$B$42,標準報酬等級表!$D$11:$D$42)</f>
        <v>88</v>
      </c>
      <c r="BP587" s="54"/>
      <c r="BQ587" s="54"/>
      <c r="BR587" s="54"/>
      <c r="BS587" s="49"/>
      <c r="BT587" s="49"/>
      <c r="BU587" s="49"/>
      <c r="BV587" s="49"/>
      <c r="BW587" s="49"/>
      <c r="BX587" s="49"/>
      <c r="BY587" s="49"/>
      <c r="BZ587" s="49"/>
      <c r="CA587" s="49"/>
      <c r="CB587" s="49"/>
      <c r="CC587" s="55"/>
      <c r="CD587" s="55"/>
      <c r="CE587" s="55"/>
      <c r="CF587" s="55"/>
      <c r="CG587" s="55"/>
      <c r="CH587" s="55"/>
    </row>
    <row r="588" spans="2:86" ht="21.75" customHeight="1" x14ac:dyDescent="0.15">
      <c r="B588" s="55"/>
      <c r="C588" s="55"/>
      <c r="D588" s="55"/>
      <c r="E588" s="55"/>
      <c r="F588" s="55"/>
      <c r="G588" s="55"/>
      <c r="H588" s="55"/>
      <c r="I588" s="55"/>
      <c r="J588" s="55"/>
      <c r="K588" s="55"/>
      <c r="L588" s="55"/>
      <c r="M588" s="55"/>
      <c r="N588" s="55"/>
      <c r="O588" s="55"/>
      <c r="P588" s="55"/>
      <c r="Q588" s="55"/>
      <c r="R588" s="55"/>
      <c r="S588" s="55"/>
      <c r="T588" s="55"/>
      <c r="U588" s="49"/>
      <c r="V588" s="49"/>
      <c r="W588" s="49"/>
      <c r="X588" s="49"/>
      <c r="Y588" s="49"/>
      <c r="Z588" s="49"/>
      <c r="AA588" s="49"/>
      <c r="AB588" s="49"/>
      <c r="AC588" s="49"/>
      <c r="AD588" s="49"/>
      <c r="AE588" s="49"/>
      <c r="AF588" s="49"/>
      <c r="AG588" s="55"/>
      <c r="AH588" s="55"/>
      <c r="AI588" s="55"/>
      <c r="AJ588" s="55"/>
      <c r="AK588" s="55"/>
      <c r="AL588" s="55"/>
      <c r="AM588" s="55"/>
      <c r="AN588" s="55"/>
      <c r="AO588" s="55"/>
      <c r="AP588" s="55"/>
      <c r="AQ588" s="55"/>
      <c r="AR588" s="55"/>
      <c r="AS588" s="55"/>
      <c r="AT588" s="89">
        <f t="shared" si="24"/>
        <v>0</v>
      </c>
      <c r="AU588" s="89"/>
      <c r="AV588" s="89"/>
      <c r="AW588" s="89"/>
      <c r="AX588" s="89"/>
      <c r="AY588" s="54">
        <f>MATCH(AT588,標準報酬等級表!$F$8:$F$57,1)</f>
        <v>1</v>
      </c>
      <c r="AZ588" s="54"/>
      <c r="BA588" s="54"/>
      <c r="BB588" s="54">
        <f>LOOKUP(AY588,標準報酬等級表!$A$8:$A$57,標準報酬等級表!$D$8:$D$57)</f>
        <v>58</v>
      </c>
      <c r="BC588" s="54"/>
      <c r="BD588" s="54"/>
      <c r="BE588" s="54">
        <f t="shared" si="25"/>
        <v>1</v>
      </c>
      <c r="BF588" s="54"/>
      <c r="BG588" s="54"/>
      <c r="BH588" s="54">
        <f>LOOKUP(BE588,標準報酬等級表!$B$11:$B$42,標準報酬等級表!$D$11:$D$42)</f>
        <v>88</v>
      </c>
      <c r="BI588" s="54"/>
      <c r="BJ588" s="54"/>
      <c r="BK588" s="54">
        <f t="shared" si="26"/>
        <v>1</v>
      </c>
      <c r="BL588" s="54"/>
      <c r="BM588" s="54"/>
      <c r="BN588" s="54"/>
      <c r="BO588" s="54">
        <f>LOOKUP(BK588,標準報酬等級表!$B$11:$B$42,標準報酬等級表!$D$11:$D$42)</f>
        <v>88</v>
      </c>
      <c r="BP588" s="54"/>
      <c r="BQ588" s="54"/>
      <c r="BR588" s="54"/>
      <c r="BS588" s="49"/>
      <c r="BT588" s="49"/>
      <c r="BU588" s="49"/>
      <c r="BV588" s="49"/>
      <c r="BW588" s="49"/>
      <c r="BX588" s="49"/>
      <c r="BY588" s="49"/>
      <c r="BZ588" s="49"/>
      <c r="CA588" s="49"/>
      <c r="CB588" s="49"/>
      <c r="CC588" s="55"/>
      <c r="CD588" s="55"/>
      <c r="CE588" s="55"/>
      <c r="CF588" s="55"/>
      <c r="CG588" s="55"/>
      <c r="CH588" s="55"/>
    </row>
    <row r="589" spans="2:86" ht="21.75" customHeight="1" x14ac:dyDescent="0.15">
      <c r="B589" s="55"/>
      <c r="C589" s="55"/>
      <c r="D589" s="55"/>
      <c r="E589" s="55"/>
      <c r="F589" s="55"/>
      <c r="G589" s="55"/>
      <c r="H589" s="55"/>
      <c r="I589" s="55"/>
      <c r="J589" s="55"/>
      <c r="K589" s="55"/>
      <c r="L589" s="55"/>
      <c r="M589" s="55"/>
      <c r="N589" s="55"/>
      <c r="O589" s="55"/>
      <c r="P589" s="55"/>
      <c r="Q589" s="55"/>
      <c r="R589" s="55"/>
      <c r="S589" s="55"/>
      <c r="T589" s="55"/>
      <c r="U589" s="49"/>
      <c r="V589" s="49"/>
      <c r="W589" s="49"/>
      <c r="X589" s="49"/>
      <c r="Y589" s="49"/>
      <c r="Z589" s="49"/>
      <c r="AA589" s="49"/>
      <c r="AB589" s="49"/>
      <c r="AC589" s="49"/>
      <c r="AD589" s="49"/>
      <c r="AE589" s="49"/>
      <c r="AF589" s="49"/>
      <c r="AG589" s="55"/>
      <c r="AH589" s="55"/>
      <c r="AI589" s="55"/>
      <c r="AJ589" s="55"/>
      <c r="AK589" s="55"/>
      <c r="AL589" s="55"/>
      <c r="AM589" s="55"/>
      <c r="AN589" s="55"/>
      <c r="AO589" s="55"/>
      <c r="AP589" s="55"/>
      <c r="AQ589" s="55"/>
      <c r="AR589" s="55"/>
      <c r="AS589" s="55"/>
      <c r="AT589" s="89">
        <f t="shared" si="24"/>
        <v>0</v>
      </c>
      <c r="AU589" s="89"/>
      <c r="AV589" s="89"/>
      <c r="AW589" s="89"/>
      <c r="AX589" s="89"/>
      <c r="AY589" s="54">
        <f>MATCH(AT589,標準報酬等級表!$F$8:$F$57,1)</f>
        <v>1</v>
      </c>
      <c r="AZ589" s="54"/>
      <c r="BA589" s="54"/>
      <c r="BB589" s="54">
        <f>LOOKUP(AY589,標準報酬等級表!$A$8:$A$57,標準報酬等級表!$D$8:$D$57)</f>
        <v>58</v>
      </c>
      <c r="BC589" s="54"/>
      <c r="BD589" s="54"/>
      <c r="BE589" s="54">
        <f t="shared" si="25"/>
        <v>1</v>
      </c>
      <c r="BF589" s="54"/>
      <c r="BG589" s="54"/>
      <c r="BH589" s="54">
        <f>LOOKUP(BE589,標準報酬等級表!$B$11:$B$42,標準報酬等級表!$D$11:$D$42)</f>
        <v>88</v>
      </c>
      <c r="BI589" s="54"/>
      <c r="BJ589" s="54"/>
      <c r="BK589" s="54">
        <f t="shared" si="26"/>
        <v>1</v>
      </c>
      <c r="BL589" s="54"/>
      <c r="BM589" s="54"/>
      <c r="BN589" s="54"/>
      <c r="BO589" s="54">
        <f>LOOKUP(BK589,標準報酬等級表!$B$11:$B$42,標準報酬等級表!$D$11:$D$42)</f>
        <v>88</v>
      </c>
      <c r="BP589" s="54"/>
      <c r="BQ589" s="54"/>
      <c r="BR589" s="54"/>
      <c r="BS589" s="49"/>
      <c r="BT589" s="49"/>
      <c r="BU589" s="49"/>
      <c r="BV589" s="49"/>
      <c r="BW589" s="49"/>
      <c r="BX589" s="49"/>
      <c r="BY589" s="49"/>
      <c r="BZ589" s="49"/>
      <c r="CA589" s="49"/>
      <c r="CB589" s="49"/>
      <c r="CC589" s="55"/>
      <c r="CD589" s="55"/>
      <c r="CE589" s="55"/>
      <c r="CF589" s="55"/>
      <c r="CG589" s="55"/>
      <c r="CH589" s="55"/>
    </row>
    <row r="590" spans="2:86" ht="21.75" customHeight="1" x14ac:dyDescent="0.15">
      <c r="B590" s="55"/>
      <c r="C590" s="55"/>
      <c r="D590" s="55"/>
      <c r="E590" s="55"/>
      <c r="F590" s="55"/>
      <c r="G590" s="55"/>
      <c r="H590" s="55"/>
      <c r="I590" s="55"/>
      <c r="J590" s="55"/>
      <c r="K590" s="55"/>
      <c r="L590" s="55"/>
      <c r="M590" s="55"/>
      <c r="N590" s="55"/>
      <c r="O590" s="55"/>
      <c r="P590" s="55"/>
      <c r="Q590" s="55"/>
      <c r="R590" s="55"/>
      <c r="S590" s="55"/>
      <c r="T590" s="55"/>
      <c r="U590" s="49"/>
      <c r="V590" s="49"/>
      <c r="W590" s="49"/>
      <c r="X590" s="49"/>
      <c r="Y590" s="49"/>
      <c r="Z590" s="49"/>
      <c r="AA590" s="49"/>
      <c r="AB590" s="49"/>
      <c r="AC590" s="49"/>
      <c r="AD590" s="49"/>
      <c r="AE590" s="49"/>
      <c r="AF590" s="49"/>
      <c r="AG590" s="55"/>
      <c r="AH590" s="55"/>
      <c r="AI590" s="55"/>
      <c r="AJ590" s="55"/>
      <c r="AK590" s="55"/>
      <c r="AL590" s="55"/>
      <c r="AM590" s="55"/>
      <c r="AN590" s="55"/>
      <c r="AO590" s="55"/>
      <c r="AP590" s="55"/>
      <c r="AQ590" s="55"/>
      <c r="AR590" s="55"/>
      <c r="AS590" s="55"/>
      <c r="AT590" s="89">
        <f t="shared" si="24"/>
        <v>0</v>
      </c>
      <c r="AU590" s="89"/>
      <c r="AV590" s="89"/>
      <c r="AW590" s="89"/>
      <c r="AX590" s="89"/>
      <c r="AY590" s="54">
        <f>MATCH(AT590,標準報酬等級表!$F$8:$F$57,1)</f>
        <v>1</v>
      </c>
      <c r="AZ590" s="54"/>
      <c r="BA590" s="54"/>
      <c r="BB590" s="54">
        <f>LOOKUP(AY590,標準報酬等級表!$A$8:$A$57,標準報酬等級表!$D$8:$D$57)</f>
        <v>58</v>
      </c>
      <c r="BC590" s="54"/>
      <c r="BD590" s="54"/>
      <c r="BE590" s="54">
        <f t="shared" si="25"/>
        <v>1</v>
      </c>
      <c r="BF590" s="54"/>
      <c r="BG590" s="54"/>
      <c r="BH590" s="54">
        <f>LOOKUP(BE590,標準報酬等級表!$B$11:$B$42,標準報酬等級表!$D$11:$D$42)</f>
        <v>88</v>
      </c>
      <c r="BI590" s="54"/>
      <c r="BJ590" s="54"/>
      <c r="BK590" s="54">
        <f t="shared" si="26"/>
        <v>1</v>
      </c>
      <c r="BL590" s="54"/>
      <c r="BM590" s="54"/>
      <c r="BN590" s="54"/>
      <c r="BO590" s="54">
        <f>LOOKUP(BK590,標準報酬等級表!$B$11:$B$42,標準報酬等級表!$D$11:$D$42)</f>
        <v>88</v>
      </c>
      <c r="BP590" s="54"/>
      <c r="BQ590" s="54"/>
      <c r="BR590" s="54"/>
      <c r="BS590" s="49"/>
      <c r="BT590" s="49"/>
      <c r="BU590" s="49"/>
      <c r="BV590" s="49"/>
      <c r="BW590" s="49"/>
      <c r="BX590" s="49"/>
      <c r="BY590" s="49"/>
      <c r="BZ590" s="49"/>
      <c r="CA590" s="49"/>
      <c r="CB590" s="49"/>
      <c r="CC590" s="55"/>
      <c r="CD590" s="55"/>
      <c r="CE590" s="55"/>
      <c r="CF590" s="55"/>
      <c r="CG590" s="55"/>
      <c r="CH590" s="55"/>
    </row>
    <row r="591" spans="2:86" ht="21.75" customHeight="1" x14ac:dyDescent="0.15">
      <c r="B591" s="55"/>
      <c r="C591" s="55"/>
      <c r="D591" s="55"/>
      <c r="E591" s="55"/>
      <c r="F591" s="55"/>
      <c r="G591" s="55"/>
      <c r="H591" s="55"/>
      <c r="I591" s="55"/>
      <c r="J591" s="55"/>
      <c r="K591" s="55"/>
      <c r="L591" s="55"/>
      <c r="M591" s="55"/>
      <c r="N591" s="55"/>
      <c r="O591" s="55"/>
      <c r="P591" s="55"/>
      <c r="Q591" s="55"/>
      <c r="R591" s="55"/>
      <c r="S591" s="55"/>
      <c r="T591" s="55"/>
      <c r="U591" s="49"/>
      <c r="V591" s="49"/>
      <c r="W591" s="49"/>
      <c r="X591" s="49"/>
      <c r="Y591" s="49"/>
      <c r="Z591" s="49"/>
      <c r="AA591" s="49"/>
      <c r="AB591" s="49"/>
      <c r="AC591" s="49"/>
      <c r="AD591" s="49"/>
      <c r="AE591" s="49"/>
      <c r="AF591" s="49"/>
      <c r="AG591" s="55"/>
      <c r="AH591" s="55"/>
      <c r="AI591" s="55"/>
      <c r="AJ591" s="55"/>
      <c r="AK591" s="55"/>
      <c r="AL591" s="55"/>
      <c r="AM591" s="55"/>
      <c r="AN591" s="55"/>
      <c r="AO591" s="55"/>
      <c r="AP591" s="55"/>
      <c r="AQ591" s="55"/>
      <c r="AR591" s="55"/>
      <c r="AS591" s="55"/>
      <c r="AT591" s="89">
        <f t="shared" si="24"/>
        <v>0</v>
      </c>
      <c r="AU591" s="89"/>
      <c r="AV591" s="89"/>
      <c r="AW591" s="89"/>
      <c r="AX591" s="89"/>
      <c r="AY591" s="54">
        <f>MATCH(AT591,標準報酬等級表!$F$8:$F$57,1)</f>
        <v>1</v>
      </c>
      <c r="AZ591" s="54"/>
      <c r="BA591" s="54"/>
      <c r="BB591" s="54">
        <f>LOOKUP(AY591,標準報酬等級表!$A$8:$A$57,標準報酬等級表!$D$8:$D$57)</f>
        <v>58</v>
      </c>
      <c r="BC591" s="54"/>
      <c r="BD591" s="54"/>
      <c r="BE591" s="54">
        <f t="shared" si="25"/>
        <v>1</v>
      </c>
      <c r="BF591" s="54"/>
      <c r="BG591" s="54"/>
      <c r="BH591" s="54">
        <f>LOOKUP(BE591,標準報酬等級表!$B$11:$B$42,標準報酬等級表!$D$11:$D$42)</f>
        <v>88</v>
      </c>
      <c r="BI591" s="54"/>
      <c r="BJ591" s="54"/>
      <c r="BK591" s="54">
        <f t="shared" si="26"/>
        <v>1</v>
      </c>
      <c r="BL591" s="54"/>
      <c r="BM591" s="54"/>
      <c r="BN591" s="54"/>
      <c r="BO591" s="54">
        <f>LOOKUP(BK591,標準報酬等級表!$B$11:$B$42,標準報酬等級表!$D$11:$D$42)</f>
        <v>88</v>
      </c>
      <c r="BP591" s="54"/>
      <c r="BQ591" s="54"/>
      <c r="BR591" s="54"/>
      <c r="BS591" s="49"/>
      <c r="BT591" s="49"/>
      <c r="BU591" s="49"/>
      <c r="BV591" s="49"/>
      <c r="BW591" s="49"/>
      <c r="BX591" s="49"/>
      <c r="BY591" s="49"/>
      <c r="BZ591" s="49"/>
      <c r="CA591" s="49"/>
      <c r="CB591" s="49"/>
      <c r="CC591" s="55"/>
      <c r="CD591" s="55"/>
      <c r="CE591" s="55"/>
      <c r="CF591" s="55"/>
      <c r="CG591" s="55"/>
      <c r="CH591" s="55"/>
    </row>
    <row r="592" spans="2:86" ht="21.75" customHeight="1" x14ac:dyDescent="0.15">
      <c r="B592" s="55"/>
      <c r="C592" s="55"/>
      <c r="D592" s="55"/>
      <c r="E592" s="55"/>
      <c r="F592" s="55"/>
      <c r="G592" s="55"/>
      <c r="H592" s="55"/>
      <c r="I592" s="55"/>
      <c r="J592" s="55"/>
      <c r="K592" s="55"/>
      <c r="L592" s="55"/>
      <c r="M592" s="55"/>
      <c r="N592" s="55"/>
      <c r="O592" s="55"/>
      <c r="P592" s="55"/>
      <c r="Q592" s="55"/>
      <c r="R592" s="55"/>
      <c r="S592" s="55"/>
      <c r="T592" s="55"/>
      <c r="U592" s="49"/>
      <c r="V592" s="49"/>
      <c r="W592" s="49"/>
      <c r="X592" s="49"/>
      <c r="Y592" s="49"/>
      <c r="Z592" s="49"/>
      <c r="AA592" s="49"/>
      <c r="AB592" s="49"/>
      <c r="AC592" s="49"/>
      <c r="AD592" s="49"/>
      <c r="AE592" s="49"/>
      <c r="AF592" s="49"/>
      <c r="AG592" s="55"/>
      <c r="AH592" s="55"/>
      <c r="AI592" s="55"/>
      <c r="AJ592" s="55"/>
      <c r="AK592" s="55"/>
      <c r="AL592" s="55"/>
      <c r="AM592" s="55"/>
      <c r="AN592" s="55"/>
      <c r="AO592" s="55"/>
      <c r="AP592" s="55"/>
      <c r="AQ592" s="55"/>
      <c r="AR592" s="55"/>
      <c r="AS592" s="55"/>
      <c r="AT592" s="89">
        <f t="shared" si="24"/>
        <v>0</v>
      </c>
      <c r="AU592" s="89"/>
      <c r="AV592" s="89"/>
      <c r="AW592" s="89"/>
      <c r="AX592" s="89"/>
      <c r="AY592" s="54">
        <f>MATCH(AT592,標準報酬等級表!$F$8:$F$57,1)</f>
        <v>1</v>
      </c>
      <c r="AZ592" s="54"/>
      <c r="BA592" s="54"/>
      <c r="BB592" s="54">
        <f>LOOKUP(AY592,標準報酬等級表!$A$8:$A$57,標準報酬等級表!$D$8:$D$57)</f>
        <v>58</v>
      </c>
      <c r="BC592" s="54"/>
      <c r="BD592" s="54"/>
      <c r="BE592" s="54">
        <f t="shared" si="25"/>
        <v>1</v>
      </c>
      <c r="BF592" s="54"/>
      <c r="BG592" s="54"/>
      <c r="BH592" s="54">
        <f>LOOKUP(BE592,標準報酬等級表!$B$11:$B$42,標準報酬等級表!$D$11:$D$42)</f>
        <v>88</v>
      </c>
      <c r="BI592" s="54"/>
      <c r="BJ592" s="54"/>
      <c r="BK592" s="54">
        <f t="shared" si="26"/>
        <v>1</v>
      </c>
      <c r="BL592" s="54"/>
      <c r="BM592" s="54"/>
      <c r="BN592" s="54"/>
      <c r="BO592" s="54">
        <f>LOOKUP(BK592,標準報酬等級表!$B$11:$B$42,標準報酬等級表!$D$11:$D$42)</f>
        <v>88</v>
      </c>
      <c r="BP592" s="54"/>
      <c r="BQ592" s="54"/>
      <c r="BR592" s="54"/>
      <c r="BS592" s="49"/>
      <c r="BT592" s="49"/>
      <c r="BU592" s="49"/>
      <c r="BV592" s="49"/>
      <c r="BW592" s="49"/>
      <c r="BX592" s="49"/>
      <c r="BY592" s="49"/>
      <c r="BZ592" s="49"/>
      <c r="CA592" s="49"/>
      <c r="CB592" s="49"/>
      <c r="CC592" s="55"/>
      <c r="CD592" s="55"/>
      <c r="CE592" s="55"/>
      <c r="CF592" s="55"/>
      <c r="CG592" s="55"/>
      <c r="CH592" s="55"/>
    </row>
    <row r="593" spans="2:86" ht="21.75" customHeight="1" x14ac:dyDescent="0.15">
      <c r="B593" s="55"/>
      <c r="C593" s="55"/>
      <c r="D593" s="55"/>
      <c r="E593" s="55"/>
      <c r="F593" s="55"/>
      <c r="G593" s="55"/>
      <c r="H593" s="55"/>
      <c r="I593" s="55"/>
      <c r="J593" s="55"/>
      <c r="K593" s="55"/>
      <c r="L593" s="55"/>
      <c r="M593" s="55"/>
      <c r="N593" s="55"/>
      <c r="O593" s="55"/>
      <c r="P593" s="55"/>
      <c r="Q593" s="55"/>
      <c r="R593" s="55"/>
      <c r="S593" s="55"/>
      <c r="T593" s="55"/>
      <c r="U593" s="49"/>
      <c r="V593" s="49"/>
      <c r="W593" s="49"/>
      <c r="X593" s="49"/>
      <c r="Y593" s="49"/>
      <c r="Z593" s="49"/>
      <c r="AA593" s="49"/>
      <c r="AB593" s="49"/>
      <c r="AC593" s="49"/>
      <c r="AD593" s="49"/>
      <c r="AE593" s="49"/>
      <c r="AF593" s="49"/>
      <c r="AG593" s="55"/>
      <c r="AH593" s="55"/>
      <c r="AI593" s="55"/>
      <c r="AJ593" s="55"/>
      <c r="AK593" s="55"/>
      <c r="AL593" s="55"/>
      <c r="AM593" s="55"/>
      <c r="AN593" s="55"/>
      <c r="AO593" s="55"/>
      <c r="AP593" s="55"/>
      <c r="AQ593" s="55"/>
      <c r="AR593" s="55"/>
      <c r="AS593" s="55"/>
      <c r="AT593" s="89">
        <f t="shared" si="24"/>
        <v>0</v>
      </c>
      <c r="AU593" s="89"/>
      <c r="AV593" s="89"/>
      <c r="AW593" s="89"/>
      <c r="AX593" s="89"/>
      <c r="AY593" s="54">
        <f>MATCH(AT593,標準報酬等級表!$F$8:$F$57,1)</f>
        <v>1</v>
      </c>
      <c r="AZ593" s="54"/>
      <c r="BA593" s="54"/>
      <c r="BB593" s="54">
        <f>LOOKUP(AY593,標準報酬等級表!$A$8:$A$57,標準報酬等級表!$D$8:$D$57)</f>
        <v>58</v>
      </c>
      <c r="BC593" s="54"/>
      <c r="BD593" s="54"/>
      <c r="BE593" s="54">
        <f t="shared" si="25"/>
        <v>1</v>
      </c>
      <c r="BF593" s="54"/>
      <c r="BG593" s="54"/>
      <c r="BH593" s="54">
        <f>LOOKUP(BE593,標準報酬等級表!$B$11:$B$42,標準報酬等級表!$D$11:$D$42)</f>
        <v>88</v>
      </c>
      <c r="BI593" s="54"/>
      <c r="BJ593" s="54"/>
      <c r="BK593" s="54">
        <f t="shared" si="26"/>
        <v>1</v>
      </c>
      <c r="BL593" s="54"/>
      <c r="BM593" s="54"/>
      <c r="BN593" s="54"/>
      <c r="BO593" s="54">
        <f>LOOKUP(BK593,標準報酬等級表!$B$11:$B$42,標準報酬等級表!$D$11:$D$42)</f>
        <v>88</v>
      </c>
      <c r="BP593" s="54"/>
      <c r="BQ593" s="54"/>
      <c r="BR593" s="54"/>
      <c r="BS593" s="49"/>
      <c r="BT593" s="49"/>
      <c r="BU593" s="49"/>
      <c r="BV593" s="49"/>
      <c r="BW593" s="49"/>
      <c r="BX593" s="49"/>
      <c r="BY593" s="49"/>
      <c r="BZ593" s="49"/>
      <c r="CA593" s="49"/>
      <c r="CB593" s="49"/>
      <c r="CC593" s="55"/>
      <c r="CD593" s="55"/>
      <c r="CE593" s="55"/>
      <c r="CF593" s="55"/>
      <c r="CG593" s="55"/>
      <c r="CH593" s="55"/>
    </row>
    <row r="594" spans="2:86" ht="21.75" customHeight="1" x14ac:dyDescent="0.15">
      <c r="B594" s="55"/>
      <c r="C594" s="55"/>
      <c r="D594" s="55"/>
      <c r="E594" s="55"/>
      <c r="F594" s="55"/>
      <c r="G594" s="55"/>
      <c r="H594" s="55"/>
      <c r="I594" s="55"/>
      <c r="J594" s="55"/>
      <c r="K594" s="55"/>
      <c r="L594" s="55"/>
      <c r="M594" s="55"/>
      <c r="N594" s="55"/>
      <c r="O594" s="55"/>
      <c r="P594" s="55"/>
      <c r="Q594" s="55"/>
      <c r="R594" s="55"/>
      <c r="S594" s="55"/>
      <c r="T594" s="55"/>
      <c r="U594" s="49"/>
      <c r="V594" s="49"/>
      <c r="W594" s="49"/>
      <c r="X594" s="49"/>
      <c r="Y594" s="49"/>
      <c r="Z594" s="49"/>
      <c r="AA594" s="49"/>
      <c r="AB594" s="49"/>
      <c r="AC594" s="49"/>
      <c r="AD594" s="49"/>
      <c r="AE594" s="49"/>
      <c r="AF594" s="49"/>
      <c r="AG594" s="55"/>
      <c r="AH594" s="55"/>
      <c r="AI594" s="55"/>
      <c r="AJ594" s="55"/>
      <c r="AK594" s="55"/>
      <c r="AL594" s="55"/>
      <c r="AM594" s="55"/>
      <c r="AN594" s="55"/>
      <c r="AO594" s="55"/>
      <c r="AP594" s="55"/>
      <c r="AQ594" s="55"/>
      <c r="AR594" s="55"/>
      <c r="AS594" s="55"/>
      <c r="AT594" s="89">
        <f t="shared" si="24"/>
        <v>0</v>
      </c>
      <c r="AU594" s="89"/>
      <c r="AV594" s="89"/>
      <c r="AW594" s="89"/>
      <c r="AX594" s="89"/>
      <c r="AY594" s="54">
        <f>MATCH(AT594,標準報酬等級表!$F$8:$F$57,1)</f>
        <v>1</v>
      </c>
      <c r="AZ594" s="54"/>
      <c r="BA594" s="54"/>
      <c r="BB594" s="54">
        <f>LOOKUP(AY594,標準報酬等級表!$A$8:$A$57,標準報酬等級表!$D$8:$D$57)</f>
        <v>58</v>
      </c>
      <c r="BC594" s="54"/>
      <c r="BD594" s="54"/>
      <c r="BE594" s="54">
        <f t="shared" si="25"/>
        <v>1</v>
      </c>
      <c r="BF594" s="54"/>
      <c r="BG594" s="54"/>
      <c r="BH594" s="54">
        <f>LOOKUP(BE594,標準報酬等級表!$B$11:$B$42,標準報酬等級表!$D$11:$D$42)</f>
        <v>88</v>
      </c>
      <c r="BI594" s="54"/>
      <c r="BJ594" s="54"/>
      <c r="BK594" s="54">
        <f t="shared" si="26"/>
        <v>1</v>
      </c>
      <c r="BL594" s="54"/>
      <c r="BM594" s="54"/>
      <c r="BN594" s="54"/>
      <c r="BO594" s="54">
        <f>LOOKUP(BK594,標準報酬等級表!$B$11:$B$42,標準報酬等級表!$D$11:$D$42)</f>
        <v>88</v>
      </c>
      <c r="BP594" s="54"/>
      <c r="BQ594" s="54"/>
      <c r="BR594" s="54"/>
      <c r="BS594" s="49"/>
      <c r="BT594" s="49"/>
      <c r="BU594" s="49"/>
      <c r="BV594" s="49"/>
      <c r="BW594" s="49"/>
      <c r="BX594" s="49"/>
      <c r="BY594" s="49"/>
      <c r="BZ594" s="49"/>
      <c r="CA594" s="49"/>
      <c r="CB594" s="49"/>
      <c r="CC594" s="55"/>
      <c r="CD594" s="55"/>
      <c r="CE594" s="55"/>
      <c r="CF594" s="55"/>
      <c r="CG594" s="55"/>
      <c r="CH594" s="55"/>
    </row>
    <row r="595" spans="2:86" ht="21.75" customHeight="1" x14ac:dyDescent="0.15">
      <c r="B595" s="55"/>
      <c r="C595" s="55"/>
      <c r="D595" s="55"/>
      <c r="E595" s="55"/>
      <c r="F595" s="55"/>
      <c r="G595" s="55"/>
      <c r="H595" s="55"/>
      <c r="I595" s="55"/>
      <c r="J595" s="55"/>
      <c r="K595" s="55"/>
      <c r="L595" s="55"/>
      <c r="M595" s="55"/>
      <c r="N595" s="55"/>
      <c r="O595" s="55"/>
      <c r="P595" s="55"/>
      <c r="Q595" s="55"/>
      <c r="R595" s="55"/>
      <c r="S595" s="55"/>
      <c r="T595" s="55"/>
      <c r="U595" s="49"/>
      <c r="V595" s="49"/>
      <c r="W595" s="49"/>
      <c r="X595" s="49"/>
      <c r="Y595" s="49"/>
      <c r="Z595" s="49"/>
      <c r="AA595" s="49"/>
      <c r="AB595" s="49"/>
      <c r="AC595" s="49"/>
      <c r="AD595" s="49"/>
      <c r="AE595" s="49"/>
      <c r="AF595" s="49"/>
      <c r="AG595" s="55"/>
      <c r="AH595" s="55"/>
      <c r="AI595" s="55"/>
      <c r="AJ595" s="55"/>
      <c r="AK595" s="55"/>
      <c r="AL595" s="55"/>
      <c r="AM595" s="55"/>
      <c r="AN595" s="55"/>
      <c r="AO595" s="55"/>
      <c r="AP595" s="55"/>
      <c r="AQ595" s="55"/>
      <c r="AR595" s="55"/>
      <c r="AS595" s="55"/>
      <c r="AT595" s="89">
        <f t="shared" si="24"/>
        <v>0</v>
      </c>
      <c r="AU595" s="89"/>
      <c r="AV595" s="89"/>
      <c r="AW595" s="89"/>
      <c r="AX595" s="89"/>
      <c r="AY595" s="54">
        <f>MATCH(AT595,標準報酬等級表!$F$8:$F$57,1)</f>
        <v>1</v>
      </c>
      <c r="AZ595" s="54"/>
      <c r="BA595" s="54"/>
      <c r="BB595" s="54">
        <f>LOOKUP(AY595,標準報酬等級表!$A$8:$A$57,標準報酬等級表!$D$8:$D$57)</f>
        <v>58</v>
      </c>
      <c r="BC595" s="54"/>
      <c r="BD595" s="54"/>
      <c r="BE595" s="54">
        <f t="shared" si="25"/>
        <v>1</v>
      </c>
      <c r="BF595" s="54"/>
      <c r="BG595" s="54"/>
      <c r="BH595" s="54">
        <f>LOOKUP(BE595,標準報酬等級表!$B$11:$B$42,標準報酬等級表!$D$11:$D$42)</f>
        <v>88</v>
      </c>
      <c r="BI595" s="54"/>
      <c r="BJ595" s="54"/>
      <c r="BK595" s="54">
        <f t="shared" si="26"/>
        <v>1</v>
      </c>
      <c r="BL595" s="54"/>
      <c r="BM595" s="54"/>
      <c r="BN595" s="54"/>
      <c r="BO595" s="54">
        <f>LOOKUP(BK595,標準報酬等級表!$B$11:$B$42,標準報酬等級表!$D$11:$D$42)</f>
        <v>88</v>
      </c>
      <c r="BP595" s="54"/>
      <c r="BQ595" s="54"/>
      <c r="BR595" s="54"/>
      <c r="BS595" s="49"/>
      <c r="BT595" s="49"/>
      <c r="BU595" s="49"/>
      <c r="BV595" s="49"/>
      <c r="BW595" s="49"/>
      <c r="BX595" s="49"/>
      <c r="BY595" s="49"/>
      <c r="BZ595" s="49"/>
      <c r="CA595" s="49"/>
      <c r="CB595" s="49"/>
      <c r="CC595" s="55"/>
      <c r="CD595" s="55"/>
      <c r="CE595" s="55"/>
      <c r="CF595" s="55"/>
      <c r="CG595" s="55"/>
      <c r="CH595" s="55"/>
    </row>
    <row r="596" spans="2:86" ht="21.75" customHeight="1" x14ac:dyDescent="0.15">
      <c r="B596" s="55"/>
      <c r="C596" s="55"/>
      <c r="D596" s="55"/>
      <c r="E596" s="55"/>
      <c r="F596" s="55"/>
      <c r="G596" s="55"/>
      <c r="H596" s="55"/>
      <c r="I596" s="55"/>
      <c r="J596" s="55"/>
      <c r="K596" s="55"/>
      <c r="L596" s="55"/>
      <c r="M596" s="55"/>
      <c r="N596" s="55"/>
      <c r="O596" s="55"/>
      <c r="P596" s="55"/>
      <c r="Q596" s="55"/>
      <c r="R596" s="55"/>
      <c r="S596" s="55"/>
      <c r="T596" s="55"/>
      <c r="U596" s="49"/>
      <c r="V596" s="49"/>
      <c r="W596" s="49"/>
      <c r="X596" s="49"/>
      <c r="Y596" s="49"/>
      <c r="Z596" s="49"/>
      <c r="AA596" s="49"/>
      <c r="AB596" s="49"/>
      <c r="AC596" s="49"/>
      <c r="AD596" s="49"/>
      <c r="AE596" s="49"/>
      <c r="AF596" s="49"/>
      <c r="AG596" s="55"/>
      <c r="AH596" s="55"/>
      <c r="AI596" s="55"/>
      <c r="AJ596" s="55"/>
      <c r="AK596" s="55"/>
      <c r="AL596" s="55"/>
      <c r="AM596" s="55"/>
      <c r="AN596" s="55"/>
      <c r="AO596" s="55"/>
      <c r="AP596" s="55"/>
      <c r="AQ596" s="55"/>
      <c r="AR596" s="55"/>
      <c r="AS596" s="55"/>
      <c r="AT596" s="89">
        <f t="shared" si="24"/>
        <v>0</v>
      </c>
      <c r="AU596" s="89"/>
      <c r="AV596" s="89"/>
      <c r="AW596" s="89"/>
      <c r="AX596" s="89"/>
      <c r="AY596" s="54">
        <f>MATCH(AT596,標準報酬等級表!$F$8:$F$57,1)</f>
        <v>1</v>
      </c>
      <c r="AZ596" s="54"/>
      <c r="BA596" s="54"/>
      <c r="BB596" s="54">
        <f>LOOKUP(AY596,標準報酬等級表!$A$8:$A$57,標準報酬等級表!$D$8:$D$57)</f>
        <v>58</v>
      </c>
      <c r="BC596" s="54"/>
      <c r="BD596" s="54"/>
      <c r="BE596" s="54">
        <f t="shared" si="25"/>
        <v>1</v>
      </c>
      <c r="BF596" s="54"/>
      <c r="BG596" s="54"/>
      <c r="BH596" s="54">
        <f>LOOKUP(BE596,標準報酬等級表!$B$11:$B$42,標準報酬等級表!$D$11:$D$42)</f>
        <v>88</v>
      </c>
      <c r="BI596" s="54"/>
      <c r="BJ596" s="54"/>
      <c r="BK596" s="54">
        <f t="shared" si="26"/>
        <v>1</v>
      </c>
      <c r="BL596" s="54"/>
      <c r="BM596" s="54"/>
      <c r="BN596" s="54"/>
      <c r="BO596" s="54">
        <f>LOOKUP(BK596,標準報酬等級表!$B$11:$B$42,標準報酬等級表!$D$11:$D$42)</f>
        <v>88</v>
      </c>
      <c r="BP596" s="54"/>
      <c r="BQ596" s="54"/>
      <c r="BR596" s="54"/>
      <c r="BS596" s="49"/>
      <c r="BT596" s="49"/>
      <c r="BU596" s="49"/>
      <c r="BV596" s="49"/>
      <c r="BW596" s="49"/>
      <c r="BX596" s="49"/>
      <c r="BY596" s="49"/>
      <c r="BZ596" s="49"/>
      <c r="CA596" s="49"/>
      <c r="CB596" s="49"/>
      <c r="CC596" s="55"/>
      <c r="CD596" s="55"/>
      <c r="CE596" s="55"/>
      <c r="CF596" s="55"/>
      <c r="CG596" s="55"/>
      <c r="CH596" s="55"/>
    </row>
    <row r="597" spans="2:86" ht="21.75" customHeight="1" x14ac:dyDescent="0.15">
      <c r="B597" s="55"/>
      <c r="C597" s="55"/>
      <c r="D597" s="55"/>
      <c r="E597" s="55"/>
      <c r="F597" s="55"/>
      <c r="G597" s="55"/>
      <c r="H597" s="55"/>
      <c r="I597" s="55"/>
      <c r="J597" s="55"/>
      <c r="K597" s="55"/>
      <c r="L597" s="55"/>
      <c r="M597" s="55"/>
      <c r="N597" s="55"/>
      <c r="O597" s="55"/>
      <c r="P597" s="55"/>
      <c r="Q597" s="55"/>
      <c r="R597" s="55"/>
      <c r="S597" s="55"/>
      <c r="T597" s="55"/>
      <c r="U597" s="49"/>
      <c r="V597" s="49"/>
      <c r="W597" s="49"/>
      <c r="X597" s="49"/>
      <c r="Y597" s="49"/>
      <c r="Z597" s="49"/>
      <c r="AA597" s="49"/>
      <c r="AB597" s="49"/>
      <c r="AC597" s="49"/>
      <c r="AD597" s="49"/>
      <c r="AE597" s="49"/>
      <c r="AF597" s="49"/>
      <c r="AG597" s="55"/>
      <c r="AH597" s="55"/>
      <c r="AI597" s="55"/>
      <c r="AJ597" s="55"/>
      <c r="AK597" s="55"/>
      <c r="AL597" s="55"/>
      <c r="AM597" s="55"/>
      <c r="AN597" s="55"/>
      <c r="AO597" s="55"/>
      <c r="AP597" s="55"/>
      <c r="AQ597" s="55"/>
      <c r="AR597" s="55"/>
      <c r="AS597" s="55"/>
      <c r="AT597" s="89">
        <f t="shared" ref="AT597:AT600" si="27">AJ597+AO597</f>
        <v>0</v>
      </c>
      <c r="AU597" s="89"/>
      <c r="AV597" s="89"/>
      <c r="AW597" s="89"/>
      <c r="AX597" s="89"/>
      <c r="AY597" s="54">
        <f>MATCH(AT597,標準報酬等級表!$F$8:$F$57,1)</f>
        <v>1</v>
      </c>
      <c r="AZ597" s="54"/>
      <c r="BA597" s="54"/>
      <c r="BB597" s="54">
        <f>LOOKUP(AY597,標準報酬等級表!$A$8:$A$57,標準報酬等級表!$D$8:$D$57)</f>
        <v>58</v>
      </c>
      <c r="BC597" s="54"/>
      <c r="BD597" s="54"/>
      <c r="BE597" s="54">
        <f t="shared" ref="BE597:BE600" si="28">BK597</f>
        <v>1</v>
      </c>
      <c r="BF597" s="54"/>
      <c r="BG597" s="54"/>
      <c r="BH597" s="54">
        <f>LOOKUP(BE597,標準報酬等級表!$B$11:$B$42,標準報酬等級表!$D$11:$D$42)</f>
        <v>88</v>
      </c>
      <c r="BI597" s="54"/>
      <c r="BJ597" s="54"/>
      <c r="BK597" s="54">
        <f t="shared" si="26"/>
        <v>1</v>
      </c>
      <c r="BL597" s="54"/>
      <c r="BM597" s="54"/>
      <c r="BN597" s="54"/>
      <c r="BO597" s="54">
        <f>LOOKUP(BK597,標準報酬等級表!$B$11:$B$42,標準報酬等級表!$D$11:$D$42)</f>
        <v>88</v>
      </c>
      <c r="BP597" s="54"/>
      <c r="BQ597" s="54"/>
      <c r="BR597" s="54"/>
      <c r="BS597" s="49"/>
      <c r="BT597" s="49"/>
      <c r="BU597" s="49"/>
      <c r="BV597" s="49"/>
      <c r="BW597" s="49"/>
      <c r="BX597" s="49"/>
      <c r="BY597" s="49"/>
      <c r="BZ597" s="49"/>
      <c r="CA597" s="49"/>
      <c r="CB597" s="49"/>
      <c r="CC597" s="55"/>
      <c r="CD597" s="55"/>
      <c r="CE597" s="55"/>
      <c r="CF597" s="55"/>
      <c r="CG597" s="55"/>
      <c r="CH597" s="55"/>
    </row>
    <row r="598" spans="2:86" ht="21.75" customHeight="1" x14ac:dyDescent="0.15">
      <c r="B598" s="55"/>
      <c r="C598" s="55"/>
      <c r="D598" s="55"/>
      <c r="E598" s="55"/>
      <c r="F598" s="55"/>
      <c r="G598" s="55"/>
      <c r="H598" s="55"/>
      <c r="I598" s="55"/>
      <c r="J598" s="55"/>
      <c r="K598" s="55"/>
      <c r="L598" s="55"/>
      <c r="M598" s="55"/>
      <c r="N598" s="55"/>
      <c r="O598" s="55"/>
      <c r="P598" s="55"/>
      <c r="Q598" s="55"/>
      <c r="R598" s="55"/>
      <c r="S598" s="55"/>
      <c r="T598" s="55"/>
      <c r="U598" s="49"/>
      <c r="V598" s="49"/>
      <c r="W598" s="49"/>
      <c r="X598" s="49"/>
      <c r="Y598" s="49"/>
      <c r="Z598" s="49"/>
      <c r="AA598" s="49"/>
      <c r="AB598" s="49"/>
      <c r="AC598" s="49"/>
      <c r="AD598" s="49"/>
      <c r="AE598" s="49"/>
      <c r="AF598" s="49"/>
      <c r="AG598" s="55"/>
      <c r="AH598" s="55"/>
      <c r="AI598" s="55"/>
      <c r="AJ598" s="55"/>
      <c r="AK598" s="55"/>
      <c r="AL598" s="55"/>
      <c r="AM598" s="55"/>
      <c r="AN598" s="55"/>
      <c r="AO598" s="55"/>
      <c r="AP598" s="55"/>
      <c r="AQ598" s="55"/>
      <c r="AR598" s="55"/>
      <c r="AS598" s="55"/>
      <c r="AT598" s="89">
        <f t="shared" si="27"/>
        <v>0</v>
      </c>
      <c r="AU598" s="89"/>
      <c r="AV598" s="89"/>
      <c r="AW598" s="89"/>
      <c r="AX598" s="89"/>
      <c r="AY598" s="54">
        <f>MATCH(AT598,標準報酬等級表!$F$8:$F$57,1)</f>
        <v>1</v>
      </c>
      <c r="AZ598" s="54"/>
      <c r="BA598" s="54"/>
      <c r="BB598" s="54">
        <f>LOOKUP(AY598,標準報酬等級表!$A$8:$A$57,標準報酬等級表!$D$8:$D$57)</f>
        <v>58</v>
      </c>
      <c r="BC598" s="54"/>
      <c r="BD598" s="54"/>
      <c r="BE598" s="54">
        <f t="shared" si="28"/>
        <v>1</v>
      </c>
      <c r="BF598" s="54"/>
      <c r="BG598" s="54"/>
      <c r="BH598" s="54">
        <f>LOOKUP(BE598,標準報酬等級表!$B$11:$B$42,標準報酬等級表!$D$11:$D$42)</f>
        <v>88</v>
      </c>
      <c r="BI598" s="54"/>
      <c r="BJ598" s="54"/>
      <c r="BK598" s="54">
        <f t="shared" ref="BK598:BK600" si="29">IF(AY598&gt;35,32,IF(AY598&lt;4,1,AY598-3))</f>
        <v>1</v>
      </c>
      <c r="BL598" s="54"/>
      <c r="BM598" s="54"/>
      <c r="BN598" s="54"/>
      <c r="BO598" s="54">
        <f>LOOKUP(BK598,標準報酬等級表!$B$11:$B$42,標準報酬等級表!$D$11:$D$42)</f>
        <v>88</v>
      </c>
      <c r="BP598" s="54"/>
      <c r="BQ598" s="54"/>
      <c r="BR598" s="54"/>
      <c r="BS598" s="49"/>
      <c r="BT598" s="49"/>
      <c r="BU598" s="49"/>
      <c r="BV598" s="49"/>
      <c r="BW598" s="49"/>
      <c r="BX598" s="49"/>
      <c r="BY598" s="49"/>
      <c r="BZ598" s="49"/>
      <c r="CA598" s="49"/>
      <c r="CB598" s="49"/>
      <c r="CC598" s="55"/>
      <c r="CD598" s="55"/>
      <c r="CE598" s="55"/>
      <c r="CF598" s="55"/>
      <c r="CG598" s="55"/>
      <c r="CH598" s="55"/>
    </row>
    <row r="599" spans="2:86" ht="21.75" customHeight="1" x14ac:dyDescent="0.15">
      <c r="B599" s="55"/>
      <c r="C599" s="55"/>
      <c r="D599" s="55"/>
      <c r="E599" s="55"/>
      <c r="F599" s="55"/>
      <c r="G599" s="55"/>
      <c r="H599" s="55"/>
      <c r="I599" s="55"/>
      <c r="J599" s="55"/>
      <c r="K599" s="55"/>
      <c r="L599" s="55"/>
      <c r="M599" s="55"/>
      <c r="N599" s="55"/>
      <c r="O599" s="55"/>
      <c r="P599" s="55"/>
      <c r="Q599" s="55"/>
      <c r="R599" s="55"/>
      <c r="S599" s="55"/>
      <c r="T599" s="55"/>
      <c r="U599" s="49"/>
      <c r="V599" s="49"/>
      <c r="W599" s="49"/>
      <c r="X599" s="49"/>
      <c r="Y599" s="49"/>
      <c r="Z599" s="49"/>
      <c r="AA599" s="49"/>
      <c r="AB599" s="49"/>
      <c r="AC599" s="49"/>
      <c r="AD599" s="49"/>
      <c r="AE599" s="49"/>
      <c r="AF599" s="49"/>
      <c r="AG599" s="55"/>
      <c r="AH599" s="55"/>
      <c r="AI599" s="55"/>
      <c r="AJ599" s="55"/>
      <c r="AK599" s="55"/>
      <c r="AL599" s="55"/>
      <c r="AM599" s="55"/>
      <c r="AN599" s="55"/>
      <c r="AO599" s="55"/>
      <c r="AP599" s="55"/>
      <c r="AQ599" s="55"/>
      <c r="AR599" s="55"/>
      <c r="AS599" s="55"/>
      <c r="AT599" s="89">
        <f t="shared" si="27"/>
        <v>0</v>
      </c>
      <c r="AU599" s="89"/>
      <c r="AV599" s="89"/>
      <c r="AW599" s="89"/>
      <c r="AX599" s="89"/>
      <c r="AY599" s="54">
        <f>MATCH(AT599,標準報酬等級表!$F$8:$F$57,1)</f>
        <v>1</v>
      </c>
      <c r="AZ599" s="54"/>
      <c r="BA599" s="54"/>
      <c r="BB599" s="54">
        <f>LOOKUP(AY599,標準報酬等級表!$A$8:$A$57,標準報酬等級表!$D$8:$D$57)</f>
        <v>58</v>
      </c>
      <c r="BC599" s="54"/>
      <c r="BD599" s="54"/>
      <c r="BE599" s="54">
        <f t="shared" si="28"/>
        <v>1</v>
      </c>
      <c r="BF599" s="54"/>
      <c r="BG599" s="54"/>
      <c r="BH599" s="54">
        <f>LOOKUP(BE599,標準報酬等級表!$B$11:$B$42,標準報酬等級表!$D$11:$D$42)</f>
        <v>88</v>
      </c>
      <c r="BI599" s="54"/>
      <c r="BJ599" s="54"/>
      <c r="BK599" s="54">
        <f t="shared" si="29"/>
        <v>1</v>
      </c>
      <c r="BL599" s="54"/>
      <c r="BM599" s="54"/>
      <c r="BN599" s="54"/>
      <c r="BO599" s="54">
        <f>LOOKUP(BK599,標準報酬等級表!$B$11:$B$42,標準報酬等級表!$D$11:$D$42)</f>
        <v>88</v>
      </c>
      <c r="BP599" s="54"/>
      <c r="BQ599" s="54"/>
      <c r="BR599" s="54"/>
      <c r="BS599" s="49"/>
      <c r="BT599" s="49"/>
      <c r="BU599" s="49"/>
      <c r="BV599" s="49"/>
      <c r="BW599" s="49"/>
      <c r="BX599" s="49"/>
      <c r="BY599" s="49"/>
      <c r="BZ599" s="49"/>
      <c r="CA599" s="49"/>
      <c r="CB599" s="49"/>
      <c r="CC599" s="55"/>
      <c r="CD599" s="55"/>
      <c r="CE599" s="55"/>
      <c r="CF599" s="55"/>
      <c r="CG599" s="55"/>
      <c r="CH599" s="55"/>
    </row>
    <row r="600" spans="2:86" ht="21.75" customHeight="1" x14ac:dyDescent="0.15">
      <c r="B600" s="55"/>
      <c r="C600" s="55"/>
      <c r="D600" s="55"/>
      <c r="E600" s="55"/>
      <c r="F600" s="55"/>
      <c r="G600" s="55"/>
      <c r="H600" s="55"/>
      <c r="I600" s="55"/>
      <c r="J600" s="55"/>
      <c r="K600" s="55"/>
      <c r="L600" s="55"/>
      <c r="M600" s="55"/>
      <c r="N600" s="55"/>
      <c r="O600" s="55"/>
      <c r="P600" s="55"/>
      <c r="Q600" s="55"/>
      <c r="R600" s="55"/>
      <c r="S600" s="55"/>
      <c r="T600" s="55"/>
      <c r="U600" s="49"/>
      <c r="V600" s="49"/>
      <c r="W600" s="49"/>
      <c r="X600" s="49"/>
      <c r="Y600" s="49"/>
      <c r="Z600" s="49"/>
      <c r="AA600" s="49"/>
      <c r="AB600" s="49"/>
      <c r="AC600" s="49"/>
      <c r="AD600" s="49"/>
      <c r="AE600" s="49"/>
      <c r="AF600" s="49"/>
      <c r="AG600" s="55"/>
      <c r="AH600" s="55"/>
      <c r="AI600" s="55"/>
      <c r="AJ600" s="55"/>
      <c r="AK600" s="55"/>
      <c r="AL600" s="55"/>
      <c r="AM600" s="55"/>
      <c r="AN600" s="55"/>
      <c r="AO600" s="55"/>
      <c r="AP600" s="55"/>
      <c r="AQ600" s="55"/>
      <c r="AR600" s="55"/>
      <c r="AS600" s="55"/>
      <c r="AT600" s="89">
        <f t="shared" si="27"/>
        <v>0</v>
      </c>
      <c r="AU600" s="89"/>
      <c r="AV600" s="89"/>
      <c r="AW600" s="89"/>
      <c r="AX600" s="89"/>
      <c r="AY600" s="54">
        <f>MATCH(AT600,標準報酬等級表!$F$8:$F$57,1)</f>
        <v>1</v>
      </c>
      <c r="AZ600" s="54"/>
      <c r="BA600" s="54"/>
      <c r="BB600" s="54">
        <f>LOOKUP(AY600,標準報酬等級表!$A$8:$A$57,標準報酬等級表!$D$8:$D$57)</f>
        <v>58</v>
      </c>
      <c r="BC600" s="54"/>
      <c r="BD600" s="54"/>
      <c r="BE600" s="54">
        <f t="shared" si="28"/>
        <v>1</v>
      </c>
      <c r="BF600" s="54"/>
      <c r="BG600" s="54"/>
      <c r="BH600" s="54">
        <f>LOOKUP(BE600,標準報酬等級表!$B$11:$B$42,標準報酬等級表!$D$11:$D$42)</f>
        <v>88</v>
      </c>
      <c r="BI600" s="54"/>
      <c r="BJ600" s="54"/>
      <c r="BK600" s="54">
        <f t="shared" si="29"/>
        <v>1</v>
      </c>
      <c r="BL600" s="54"/>
      <c r="BM600" s="54"/>
      <c r="BN600" s="54"/>
      <c r="BO600" s="54">
        <f>LOOKUP(BK600,標準報酬等級表!$B$11:$B$42,標準報酬等級表!$D$11:$D$42)</f>
        <v>88</v>
      </c>
      <c r="BP600" s="54"/>
      <c r="BQ600" s="54"/>
      <c r="BR600" s="54"/>
      <c r="BS600" s="49"/>
      <c r="BT600" s="49"/>
      <c r="BU600" s="49"/>
      <c r="BV600" s="49"/>
      <c r="BW600" s="49"/>
      <c r="BX600" s="49"/>
      <c r="BY600" s="49"/>
      <c r="BZ600" s="49"/>
      <c r="CA600" s="49"/>
      <c r="CB600" s="49"/>
      <c r="CC600" s="55"/>
      <c r="CD600" s="55"/>
      <c r="CE600" s="55"/>
      <c r="CF600" s="55"/>
      <c r="CG600" s="55"/>
      <c r="CH600" s="55"/>
    </row>
  </sheetData>
  <mergeCells count="11067">
    <mergeCell ref="BS599:CB599"/>
    <mergeCell ref="CC599:CH599"/>
    <mergeCell ref="B600:E600"/>
    <mergeCell ref="F600:I600"/>
    <mergeCell ref="J600:L600"/>
    <mergeCell ref="M600:O600"/>
    <mergeCell ref="P600:T600"/>
    <mergeCell ref="U600:AC600"/>
    <mergeCell ref="AD600:AF600"/>
    <mergeCell ref="AG600:AI600"/>
    <mergeCell ref="AJ600:AN600"/>
    <mergeCell ref="AO600:AS600"/>
    <mergeCell ref="AT600:AX600"/>
    <mergeCell ref="AY600:BA600"/>
    <mergeCell ref="BB600:BD600"/>
    <mergeCell ref="BE600:BG600"/>
    <mergeCell ref="BH600:BJ600"/>
    <mergeCell ref="BK600:BN600"/>
    <mergeCell ref="BO600:BR600"/>
    <mergeCell ref="BS600:CB600"/>
    <mergeCell ref="CC600:CH600"/>
    <mergeCell ref="B599:E599"/>
    <mergeCell ref="F599:I599"/>
    <mergeCell ref="J599:L599"/>
    <mergeCell ref="M599:O599"/>
    <mergeCell ref="P599:T599"/>
    <mergeCell ref="U599:AC599"/>
    <mergeCell ref="AD599:AF599"/>
    <mergeCell ref="AG599:AI599"/>
    <mergeCell ref="AJ599:AN599"/>
    <mergeCell ref="AO599:AS599"/>
    <mergeCell ref="AT599:AX599"/>
    <mergeCell ref="AY599:BA599"/>
    <mergeCell ref="BB599:BD599"/>
    <mergeCell ref="BE599:BG599"/>
    <mergeCell ref="BH599:BJ599"/>
    <mergeCell ref="BK599:BN599"/>
    <mergeCell ref="BO599:BR599"/>
    <mergeCell ref="BS597:CB597"/>
    <mergeCell ref="CC597:CH597"/>
    <mergeCell ref="B598:E598"/>
    <mergeCell ref="F598:I598"/>
    <mergeCell ref="J598:L598"/>
    <mergeCell ref="M598:O598"/>
    <mergeCell ref="P598:T598"/>
    <mergeCell ref="U598:AC598"/>
    <mergeCell ref="AD598:AF598"/>
    <mergeCell ref="AG598:AI598"/>
    <mergeCell ref="AJ598:AN598"/>
    <mergeCell ref="AO598:AS598"/>
    <mergeCell ref="AT598:AX598"/>
    <mergeCell ref="AY598:BA598"/>
    <mergeCell ref="BB598:BD598"/>
    <mergeCell ref="BE598:BG598"/>
    <mergeCell ref="BH598:BJ598"/>
    <mergeCell ref="BK598:BN598"/>
    <mergeCell ref="BO598:BR598"/>
    <mergeCell ref="BS598:CB598"/>
    <mergeCell ref="CC598:CH598"/>
    <mergeCell ref="B597:E597"/>
    <mergeCell ref="F597:I597"/>
    <mergeCell ref="J597:L597"/>
    <mergeCell ref="M597:O597"/>
    <mergeCell ref="P597:T597"/>
    <mergeCell ref="U597:AC597"/>
    <mergeCell ref="AD597:AF597"/>
    <mergeCell ref="AG597:AI597"/>
    <mergeCell ref="AJ597:AN597"/>
    <mergeCell ref="AO597:AS597"/>
    <mergeCell ref="AT597:AX597"/>
    <mergeCell ref="AY597:BA597"/>
    <mergeCell ref="BB597:BD597"/>
    <mergeCell ref="BE597:BG597"/>
    <mergeCell ref="BH597:BJ597"/>
    <mergeCell ref="BK597:BN597"/>
    <mergeCell ref="BO597:BR597"/>
    <mergeCell ref="BS595:CB595"/>
    <mergeCell ref="CC595:CH595"/>
    <mergeCell ref="B596:E596"/>
    <mergeCell ref="F596:I596"/>
    <mergeCell ref="J596:L596"/>
    <mergeCell ref="M596:O596"/>
    <mergeCell ref="P596:T596"/>
    <mergeCell ref="U596:AC596"/>
    <mergeCell ref="AD596:AF596"/>
    <mergeCell ref="AG596:AI596"/>
    <mergeCell ref="AJ596:AN596"/>
    <mergeCell ref="AO596:AS596"/>
    <mergeCell ref="AT596:AX596"/>
    <mergeCell ref="AY596:BA596"/>
    <mergeCell ref="BB596:BD596"/>
    <mergeCell ref="BE596:BG596"/>
    <mergeCell ref="BH596:BJ596"/>
    <mergeCell ref="BK596:BN596"/>
    <mergeCell ref="BO596:BR596"/>
    <mergeCell ref="BS596:CB596"/>
    <mergeCell ref="CC596:CH596"/>
    <mergeCell ref="B595:E595"/>
    <mergeCell ref="F595:I595"/>
    <mergeCell ref="J595:L595"/>
    <mergeCell ref="M595:O595"/>
    <mergeCell ref="P595:T595"/>
    <mergeCell ref="U595:AC595"/>
    <mergeCell ref="AD595:AF595"/>
    <mergeCell ref="AG595:AI595"/>
    <mergeCell ref="AJ595:AN595"/>
    <mergeCell ref="AO595:AS595"/>
    <mergeCell ref="AT595:AX595"/>
    <mergeCell ref="AY595:BA595"/>
    <mergeCell ref="BB595:BD595"/>
    <mergeCell ref="BE595:BG595"/>
    <mergeCell ref="BH595:BJ595"/>
    <mergeCell ref="BK595:BN595"/>
    <mergeCell ref="BO595:BR595"/>
    <mergeCell ref="BS593:CB593"/>
    <mergeCell ref="CC593:CH593"/>
    <mergeCell ref="B594:E594"/>
    <mergeCell ref="F594:I594"/>
    <mergeCell ref="J594:L594"/>
    <mergeCell ref="M594:O594"/>
    <mergeCell ref="P594:T594"/>
    <mergeCell ref="U594:AC594"/>
    <mergeCell ref="AD594:AF594"/>
    <mergeCell ref="AG594:AI594"/>
    <mergeCell ref="AJ594:AN594"/>
    <mergeCell ref="AO594:AS594"/>
    <mergeCell ref="AT594:AX594"/>
    <mergeCell ref="AY594:BA594"/>
    <mergeCell ref="BB594:BD594"/>
    <mergeCell ref="BE594:BG594"/>
    <mergeCell ref="BH594:BJ594"/>
    <mergeCell ref="BK594:BN594"/>
    <mergeCell ref="BO594:BR594"/>
    <mergeCell ref="BS594:CB594"/>
    <mergeCell ref="CC594:CH594"/>
    <mergeCell ref="B593:E593"/>
    <mergeCell ref="F593:I593"/>
    <mergeCell ref="J593:L593"/>
    <mergeCell ref="M593:O593"/>
    <mergeCell ref="P593:T593"/>
    <mergeCell ref="U593:AC593"/>
    <mergeCell ref="AD593:AF593"/>
    <mergeCell ref="AG593:AI593"/>
    <mergeCell ref="AJ593:AN593"/>
    <mergeCell ref="AO593:AS593"/>
    <mergeCell ref="AT593:AX593"/>
    <mergeCell ref="AY593:BA593"/>
    <mergeCell ref="BB593:BD593"/>
    <mergeCell ref="BE593:BG593"/>
    <mergeCell ref="BH593:BJ593"/>
    <mergeCell ref="BK593:BN593"/>
    <mergeCell ref="BO593:BR593"/>
    <mergeCell ref="BS591:CB591"/>
    <mergeCell ref="CC591:CH591"/>
    <mergeCell ref="B592:E592"/>
    <mergeCell ref="F592:I592"/>
    <mergeCell ref="J592:L592"/>
    <mergeCell ref="M592:O592"/>
    <mergeCell ref="P592:T592"/>
    <mergeCell ref="U592:AC592"/>
    <mergeCell ref="AD592:AF592"/>
    <mergeCell ref="AG592:AI592"/>
    <mergeCell ref="AJ592:AN592"/>
    <mergeCell ref="AO592:AS592"/>
    <mergeCell ref="AT592:AX592"/>
    <mergeCell ref="AY592:BA592"/>
    <mergeCell ref="BB592:BD592"/>
    <mergeCell ref="BE592:BG592"/>
    <mergeCell ref="BH592:BJ592"/>
    <mergeCell ref="BK592:BN592"/>
    <mergeCell ref="BO592:BR592"/>
    <mergeCell ref="BS592:CB592"/>
    <mergeCell ref="CC592:CH592"/>
    <mergeCell ref="B591:E591"/>
    <mergeCell ref="F591:I591"/>
    <mergeCell ref="J591:L591"/>
    <mergeCell ref="M591:O591"/>
    <mergeCell ref="P591:T591"/>
    <mergeCell ref="U591:AC591"/>
    <mergeCell ref="AD591:AF591"/>
    <mergeCell ref="AG591:AI591"/>
    <mergeCell ref="AJ591:AN591"/>
    <mergeCell ref="AO591:AS591"/>
    <mergeCell ref="AT591:AX591"/>
    <mergeCell ref="AY591:BA591"/>
    <mergeCell ref="BB591:BD591"/>
    <mergeCell ref="BE591:BG591"/>
    <mergeCell ref="BH591:BJ591"/>
    <mergeCell ref="BK591:BN591"/>
    <mergeCell ref="BO591:BR591"/>
    <mergeCell ref="BS589:CB589"/>
    <mergeCell ref="CC589:CH589"/>
    <mergeCell ref="B590:E590"/>
    <mergeCell ref="F590:I590"/>
    <mergeCell ref="J590:L590"/>
    <mergeCell ref="M590:O590"/>
    <mergeCell ref="P590:T590"/>
    <mergeCell ref="U590:AC590"/>
    <mergeCell ref="AD590:AF590"/>
    <mergeCell ref="AG590:AI590"/>
    <mergeCell ref="AJ590:AN590"/>
    <mergeCell ref="AO590:AS590"/>
    <mergeCell ref="AT590:AX590"/>
    <mergeCell ref="AY590:BA590"/>
    <mergeCell ref="BB590:BD590"/>
    <mergeCell ref="BE590:BG590"/>
    <mergeCell ref="BH590:BJ590"/>
    <mergeCell ref="BK590:BN590"/>
    <mergeCell ref="BO590:BR590"/>
    <mergeCell ref="BS590:CB590"/>
    <mergeCell ref="CC590:CH590"/>
    <mergeCell ref="B589:E589"/>
    <mergeCell ref="F589:I589"/>
    <mergeCell ref="J589:L589"/>
    <mergeCell ref="M589:O589"/>
    <mergeCell ref="P589:T589"/>
    <mergeCell ref="U589:AC589"/>
    <mergeCell ref="AD589:AF589"/>
    <mergeCell ref="AG589:AI589"/>
    <mergeCell ref="AJ589:AN589"/>
    <mergeCell ref="AO589:AS589"/>
    <mergeCell ref="AT589:AX589"/>
    <mergeCell ref="AY589:BA589"/>
    <mergeCell ref="BB589:BD589"/>
    <mergeCell ref="BE589:BG589"/>
    <mergeCell ref="BH589:BJ589"/>
    <mergeCell ref="BK589:BN589"/>
    <mergeCell ref="BO589:BR589"/>
    <mergeCell ref="BS587:CB587"/>
    <mergeCell ref="CC587:CH587"/>
    <mergeCell ref="B588:E588"/>
    <mergeCell ref="F588:I588"/>
    <mergeCell ref="J588:L588"/>
    <mergeCell ref="M588:O588"/>
    <mergeCell ref="P588:T588"/>
    <mergeCell ref="U588:AC588"/>
    <mergeCell ref="AD588:AF588"/>
    <mergeCell ref="AG588:AI588"/>
    <mergeCell ref="AJ588:AN588"/>
    <mergeCell ref="AO588:AS588"/>
    <mergeCell ref="AT588:AX588"/>
    <mergeCell ref="AY588:BA588"/>
    <mergeCell ref="BB588:BD588"/>
    <mergeCell ref="BE588:BG588"/>
    <mergeCell ref="BH588:BJ588"/>
    <mergeCell ref="BK588:BN588"/>
    <mergeCell ref="BO588:BR588"/>
    <mergeCell ref="BS588:CB588"/>
    <mergeCell ref="CC588:CH588"/>
    <mergeCell ref="B587:E587"/>
    <mergeCell ref="F587:I587"/>
    <mergeCell ref="J587:L587"/>
    <mergeCell ref="M587:O587"/>
    <mergeCell ref="P587:T587"/>
    <mergeCell ref="U587:AC587"/>
    <mergeCell ref="AD587:AF587"/>
    <mergeCell ref="AG587:AI587"/>
    <mergeCell ref="AJ587:AN587"/>
    <mergeCell ref="AO587:AS587"/>
    <mergeCell ref="AT587:AX587"/>
    <mergeCell ref="AY587:BA587"/>
    <mergeCell ref="BB587:BD587"/>
    <mergeCell ref="BE587:BG587"/>
    <mergeCell ref="BH587:BJ587"/>
    <mergeCell ref="BK587:BN587"/>
    <mergeCell ref="BO587:BR587"/>
    <mergeCell ref="BS585:CB585"/>
    <mergeCell ref="CC585:CH585"/>
    <mergeCell ref="B586:E586"/>
    <mergeCell ref="F586:I586"/>
    <mergeCell ref="J586:L586"/>
    <mergeCell ref="M586:O586"/>
    <mergeCell ref="P586:T586"/>
    <mergeCell ref="U586:AC586"/>
    <mergeCell ref="AD586:AF586"/>
    <mergeCell ref="AG586:AI586"/>
    <mergeCell ref="AJ586:AN586"/>
    <mergeCell ref="AO586:AS586"/>
    <mergeCell ref="AT586:AX586"/>
    <mergeCell ref="AY586:BA586"/>
    <mergeCell ref="BB586:BD586"/>
    <mergeCell ref="BE586:BG586"/>
    <mergeCell ref="BH586:BJ586"/>
    <mergeCell ref="BK586:BN586"/>
    <mergeCell ref="BO586:BR586"/>
    <mergeCell ref="BS586:CB586"/>
    <mergeCell ref="CC586:CH586"/>
    <mergeCell ref="B585:E585"/>
    <mergeCell ref="F585:I585"/>
    <mergeCell ref="J585:L585"/>
    <mergeCell ref="M585:O585"/>
    <mergeCell ref="P585:T585"/>
    <mergeCell ref="U585:AC585"/>
    <mergeCell ref="AD585:AF585"/>
    <mergeCell ref="AG585:AI585"/>
    <mergeCell ref="AJ585:AN585"/>
    <mergeCell ref="AO585:AS585"/>
    <mergeCell ref="AT585:AX585"/>
    <mergeCell ref="AY585:BA585"/>
    <mergeCell ref="BB585:BD585"/>
    <mergeCell ref="BE585:BG585"/>
    <mergeCell ref="BH585:BJ585"/>
    <mergeCell ref="BK585:BN585"/>
    <mergeCell ref="BO585:BR585"/>
    <mergeCell ref="BS583:CB583"/>
    <mergeCell ref="CC583:CH583"/>
    <mergeCell ref="B584:E584"/>
    <mergeCell ref="F584:I584"/>
    <mergeCell ref="J584:L584"/>
    <mergeCell ref="M584:O584"/>
    <mergeCell ref="P584:T584"/>
    <mergeCell ref="U584:AC584"/>
    <mergeCell ref="AD584:AF584"/>
    <mergeCell ref="AG584:AI584"/>
    <mergeCell ref="AJ584:AN584"/>
    <mergeCell ref="AO584:AS584"/>
    <mergeCell ref="AT584:AX584"/>
    <mergeCell ref="AY584:BA584"/>
    <mergeCell ref="BB584:BD584"/>
    <mergeCell ref="BE584:BG584"/>
    <mergeCell ref="BH584:BJ584"/>
    <mergeCell ref="BK584:BN584"/>
    <mergeCell ref="BO584:BR584"/>
    <mergeCell ref="BS584:CB584"/>
    <mergeCell ref="CC584:CH584"/>
    <mergeCell ref="B583:E583"/>
    <mergeCell ref="F583:I583"/>
    <mergeCell ref="J583:L583"/>
    <mergeCell ref="M583:O583"/>
    <mergeCell ref="P583:T583"/>
    <mergeCell ref="U583:AC583"/>
    <mergeCell ref="AD583:AF583"/>
    <mergeCell ref="AG583:AI583"/>
    <mergeCell ref="AJ583:AN583"/>
    <mergeCell ref="AO583:AS583"/>
    <mergeCell ref="AT583:AX583"/>
    <mergeCell ref="AY583:BA583"/>
    <mergeCell ref="BB583:BD583"/>
    <mergeCell ref="BE583:BG583"/>
    <mergeCell ref="BH583:BJ583"/>
    <mergeCell ref="BK583:BN583"/>
    <mergeCell ref="BO583:BR583"/>
    <mergeCell ref="BS581:CB581"/>
    <mergeCell ref="CC581:CH581"/>
    <mergeCell ref="B582:E582"/>
    <mergeCell ref="F582:I582"/>
    <mergeCell ref="J582:L582"/>
    <mergeCell ref="M582:O582"/>
    <mergeCell ref="P582:T582"/>
    <mergeCell ref="U582:AC582"/>
    <mergeCell ref="AD582:AF582"/>
    <mergeCell ref="AG582:AI582"/>
    <mergeCell ref="AJ582:AN582"/>
    <mergeCell ref="AO582:AS582"/>
    <mergeCell ref="AT582:AX582"/>
    <mergeCell ref="AY582:BA582"/>
    <mergeCell ref="BB582:BD582"/>
    <mergeCell ref="BE582:BG582"/>
    <mergeCell ref="BH582:BJ582"/>
    <mergeCell ref="BK582:BN582"/>
    <mergeCell ref="BO582:BR582"/>
    <mergeCell ref="BS582:CB582"/>
    <mergeCell ref="CC582:CH582"/>
    <mergeCell ref="B581:E581"/>
    <mergeCell ref="F581:I581"/>
    <mergeCell ref="J581:L581"/>
    <mergeCell ref="M581:O581"/>
    <mergeCell ref="P581:T581"/>
    <mergeCell ref="U581:AC581"/>
    <mergeCell ref="AD581:AF581"/>
    <mergeCell ref="AG581:AI581"/>
    <mergeCell ref="AJ581:AN581"/>
    <mergeCell ref="AO581:AS581"/>
    <mergeCell ref="AT581:AX581"/>
    <mergeCell ref="AY581:BA581"/>
    <mergeCell ref="BB581:BD581"/>
    <mergeCell ref="BE581:BG581"/>
    <mergeCell ref="BH581:BJ581"/>
    <mergeCell ref="BK581:BN581"/>
    <mergeCell ref="BO581:BR581"/>
    <mergeCell ref="BS579:CB579"/>
    <mergeCell ref="CC579:CH579"/>
    <mergeCell ref="B580:E580"/>
    <mergeCell ref="F580:I580"/>
    <mergeCell ref="J580:L580"/>
    <mergeCell ref="M580:O580"/>
    <mergeCell ref="P580:T580"/>
    <mergeCell ref="U580:AC580"/>
    <mergeCell ref="AD580:AF580"/>
    <mergeCell ref="AG580:AI580"/>
    <mergeCell ref="AJ580:AN580"/>
    <mergeCell ref="AO580:AS580"/>
    <mergeCell ref="AT580:AX580"/>
    <mergeCell ref="AY580:BA580"/>
    <mergeCell ref="BB580:BD580"/>
    <mergeCell ref="BE580:BG580"/>
    <mergeCell ref="BH580:BJ580"/>
    <mergeCell ref="BK580:BN580"/>
    <mergeCell ref="BO580:BR580"/>
    <mergeCell ref="BS580:CB580"/>
    <mergeCell ref="CC580:CH580"/>
    <mergeCell ref="B579:E579"/>
    <mergeCell ref="F579:I579"/>
    <mergeCell ref="J579:L579"/>
    <mergeCell ref="M579:O579"/>
    <mergeCell ref="P579:T579"/>
    <mergeCell ref="U579:AC579"/>
    <mergeCell ref="AD579:AF579"/>
    <mergeCell ref="AG579:AI579"/>
    <mergeCell ref="AJ579:AN579"/>
    <mergeCell ref="AO579:AS579"/>
    <mergeCell ref="AT579:AX579"/>
    <mergeCell ref="AY579:BA579"/>
    <mergeCell ref="BB579:BD579"/>
    <mergeCell ref="BE579:BG579"/>
    <mergeCell ref="BH579:BJ579"/>
    <mergeCell ref="BK579:BN579"/>
    <mergeCell ref="BO579:BR579"/>
    <mergeCell ref="BS577:CB577"/>
    <mergeCell ref="CC577:CH577"/>
    <mergeCell ref="B578:E578"/>
    <mergeCell ref="F578:I578"/>
    <mergeCell ref="J578:L578"/>
    <mergeCell ref="M578:O578"/>
    <mergeCell ref="P578:T578"/>
    <mergeCell ref="U578:AC578"/>
    <mergeCell ref="AD578:AF578"/>
    <mergeCell ref="AG578:AI578"/>
    <mergeCell ref="AJ578:AN578"/>
    <mergeCell ref="AO578:AS578"/>
    <mergeCell ref="AT578:AX578"/>
    <mergeCell ref="AY578:BA578"/>
    <mergeCell ref="BB578:BD578"/>
    <mergeCell ref="BE578:BG578"/>
    <mergeCell ref="BH578:BJ578"/>
    <mergeCell ref="BK578:BN578"/>
    <mergeCell ref="BO578:BR578"/>
    <mergeCell ref="BS578:CB578"/>
    <mergeCell ref="CC578:CH578"/>
    <mergeCell ref="B577:E577"/>
    <mergeCell ref="F577:I577"/>
    <mergeCell ref="J577:L577"/>
    <mergeCell ref="M577:O577"/>
    <mergeCell ref="P577:T577"/>
    <mergeCell ref="U577:AC577"/>
    <mergeCell ref="AD577:AF577"/>
    <mergeCell ref="AG577:AI577"/>
    <mergeCell ref="AJ577:AN577"/>
    <mergeCell ref="AO577:AS577"/>
    <mergeCell ref="AT577:AX577"/>
    <mergeCell ref="AY577:BA577"/>
    <mergeCell ref="BB577:BD577"/>
    <mergeCell ref="BE577:BG577"/>
    <mergeCell ref="BH577:BJ577"/>
    <mergeCell ref="BK577:BN577"/>
    <mergeCell ref="BO577:BR577"/>
    <mergeCell ref="BS575:CB575"/>
    <mergeCell ref="CC575:CH575"/>
    <mergeCell ref="B576:E576"/>
    <mergeCell ref="F576:I576"/>
    <mergeCell ref="J576:L576"/>
    <mergeCell ref="M576:O576"/>
    <mergeCell ref="P576:T576"/>
    <mergeCell ref="U576:AC576"/>
    <mergeCell ref="AD576:AF576"/>
    <mergeCell ref="AG576:AI576"/>
    <mergeCell ref="AJ576:AN576"/>
    <mergeCell ref="AO576:AS576"/>
    <mergeCell ref="AT576:AX576"/>
    <mergeCell ref="AY576:BA576"/>
    <mergeCell ref="BB576:BD576"/>
    <mergeCell ref="BE576:BG576"/>
    <mergeCell ref="BH576:BJ576"/>
    <mergeCell ref="BK576:BN576"/>
    <mergeCell ref="BO576:BR576"/>
    <mergeCell ref="BS576:CB576"/>
    <mergeCell ref="CC576:CH576"/>
    <mergeCell ref="B575:E575"/>
    <mergeCell ref="F575:I575"/>
    <mergeCell ref="J575:L575"/>
    <mergeCell ref="M575:O575"/>
    <mergeCell ref="P575:T575"/>
    <mergeCell ref="U575:AC575"/>
    <mergeCell ref="AD575:AF575"/>
    <mergeCell ref="AG575:AI575"/>
    <mergeCell ref="AJ575:AN575"/>
    <mergeCell ref="AO575:AS575"/>
    <mergeCell ref="AT575:AX575"/>
    <mergeCell ref="AY575:BA575"/>
    <mergeCell ref="BB575:BD575"/>
    <mergeCell ref="BE575:BG575"/>
    <mergeCell ref="BH575:BJ575"/>
    <mergeCell ref="BK575:BN575"/>
    <mergeCell ref="BO575:BR575"/>
    <mergeCell ref="BS573:CB573"/>
    <mergeCell ref="CC573:CH573"/>
    <mergeCell ref="B574:E574"/>
    <mergeCell ref="F574:I574"/>
    <mergeCell ref="J574:L574"/>
    <mergeCell ref="M574:O574"/>
    <mergeCell ref="P574:T574"/>
    <mergeCell ref="U574:AC574"/>
    <mergeCell ref="AD574:AF574"/>
    <mergeCell ref="AG574:AI574"/>
    <mergeCell ref="AJ574:AN574"/>
    <mergeCell ref="AO574:AS574"/>
    <mergeCell ref="AT574:AX574"/>
    <mergeCell ref="AY574:BA574"/>
    <mergeCell ref="BB574:BD574"/>
    <mergeCell ref="BE574:BG574"/>
    <mergeCell ref="BH574:BJ574"/>
    <mergeCell ref="BK574:BN574"/>
    <mergeCell ref="BO574:BR574"/>
    <mergeCell ref="BS574:CB574"/>
    <mergeCell ref="CC574:CH574"/>
    <mergeCell ref="B573:E573"/>
    <mergeCell ref="F573:I573"/>
    <mergeCell ref="J573:L573"/>
    <mergeCell ref="M573:O573"/>
    <mergeCell ref="P573:T573"/>
    <mergeCell ref="U573:AC573"/>
    <mergeCell ref="AD573:AF573"/>
    <mergeCell ref="AG573:AI573"/>
    <mergeCell ref="AJ573:AN573"/>
    <mergeCell ref="AO573:AS573"/>
    <mergeCell ref="AT573:AX573"/>
    <mergeCell ref="AY573:BA573"/>
    <mergeCell ref="BB573:BD573"/>
    <mergeCell ref="BE573:BG573"/>
    <mergeCell ref="BH573:BJ573"/>
    <mergeCell ref="BK573:BN573"/>
    <mergeCell ref="BO573:BR573"/>
    <mergeCell ref="BS571:CB571"/>
    <mergeCell ref="CC571:CH571"/>
    <mergeCell ref="B572:E572"/>
    <mergeCell ref="F572:I572"/>
    <mergeCell ref="J572:L572"/>
    <mergeCell ref="M572:O572"/>
    <mergeCell ref="P572:T572"/>
    <mergeCell ref="U572:AC572"/>
    <mergeCell ref="AD572:AF572"/>
    <mergeCell ref="AG572:AI572"/>
    <mergeCell ref="AJ572:AN572"/>
    <mergeCell ref="AO572:AS572"/>
    <mergeCell ref="AT572:AX572"/>
    <mergeCell ref="AY572:BA572"/>
    <mergeCell ref="BB572:BD572"/>
    <mergeCell ref="BE572:BG572"/>
    <mergeCell ref="BH572:BJ572"/>
    <mergeCell ref="BK572:BN572"/>
    <mergeCell ref="BO572:BR572"/>
    <mergeCell ref="BS572:CB572"/>
    <mergeCell ref="CC572:CH572"/>
    <mergeCell ref="B571:E571"/>
    <mergeCell ref="F571:I571"/>
    <mergeCell ref="J571:L571"/>
    <mergeCell ref="M571:O571"/>
    <mergeCell ref="P571:T571"/>
    <mergeCell ref="U571:AC571"/>
    <mergeCell ref="AD571:AF571"/>
    <mergeCell ref="AG571:AI571"/>
    <mergeCell ref="AJ571:AN571"/>
    <mergeCell ref="AO571:AS571"/>
    <mergeCell ref="AT571:AX571"/>
    <mergeCell ref="AY571:BA571"/>
    <mergeCell ref="BB571:BD571"/>
    <mergeCell ref="BE571:BG571"/>
    <mergeCell ref="BH571:BJ571"/>
    <mergeCell ref="BK571:BN571"/>
    <mergeCell ref="BO571:BR571"/>
    <mergeCell ref="BS569:CB569"/>
    <mergeCell ref="CC569:CH569"/>
    <mergeCell ref="B570:E570"/>
    <mergeCell ref="F570:I570"/>
    <mergeCell ref="J570:L570"/>
    <mergeCell ref="M570:O570"/>
    <mergeCell ref="P570:T570"/>
    <mergeCell ref="U570:AC570"/>
    <mergeCell ref="AD570:AF570"/>
    <mergeCell ref="AG570:AI570"/>
    <mergeCell ref="AJ570:AN570"/>
    <mergeCell ref="AO570:AS570"/>
    <mergeCell ref="AT570:AX570"/>
    <mergeCell ref="AY570:BA570"/>
    <mergeCell ref="BB570:BD570"/>
    <mergeCell ref="BE570:BG570"/>
    <mergeCell ref="BH570:BJ570"/>
    <mergeCell ref="BK570:BN570"/>
    <mergeCell ref="BO570:BR570"/>
    <mergeCell ref="BS570:CB570"/>
    <mergeCell ref="CC570:CH570"/>
    <mergeCell ref="B569:E569"/>
    <mergeCell ref="F569:I569"/>
    <mergeCell ref="J569:L569"/>
    <mergeCell ref="M569:O569"/>
    <mergeCell ref="P569:T569"/>
    <mergeCell ref="U569:AC569"/>
    <mergeCell ref="AD569:AF569"/>
    <mergeCell ref="AG569:AI569"/>
    <mergeCell ref="AJ569:AN569"/>
    <mergeCell ref="AO569:AS569"/>
    <mergeCell ref="AT569:AX569"/>
    <mergeCell ref="AY569:BA569"/>
    <mergeCell ref="BB569:BD569"/>
    <mergeCell ref="BE569:BG569"/>
    <mergeCell ref="BH569:BJ569"/>
    <mergeCell ref="BK569:BN569"/>
    <mergeCell ref="BO569:BR569"/>
    <mergeCell ref="BS567:CB567"/>
    <mergeCell ref="CC567:CH567"/>
    <mergeCell ref="B568:E568"/>
    <mergeCell ref="F568:I568"/>
    <mergeCell ref="J568:L568"/>
    <mergeCell ref="M568:O568"/>
    <mergeCell ref="P568:T568"/>
    <mergeCell ref="U568:AC568"/>
    <mergeCell ref="AD568:AF568"/>
    <mergeCell ref="AG568:AI568"/>
    <mergeCell ref="AJ568:AN568"/>
    <mergeCell ref="AO568:AS568"/>
    <mergeCell ref="AT568:AX568"/>
    <mergeCell ref="AY568:BA568"/>
    <mergeCell ref="BB568:BD568"/>
    <mergeCell ref="BE568:BG568"/>
    <mergeCell ref="BH568:BJ568"/>
    <mergeCell ref="BK568:BN568"/>
    <mergeCell ref="BO568:BR568"/>
    <mergeCell ref="BS568:CB568"/>
    <mergeCell ref="CC568:CH568"/>
    <mergeCell ref="B567:E567"/>
    <mergeCell ref="F567:I567"/>
    <mergeCell ref="J567:L567"/>
    <mergeCell ref="M567:O567"/>
    <mergeCell ref="P567:T567"/>
    <mergeCell ref="U567:AC567"/>
    <mergeCell ref="AD567:AF567"/>
    <mergeCell ref="AG567:AI567"/>
    <mergeCell ref="AJ567:AN567"/>
    <mergeCell ref="AO567:AS567"/>
    <mergeCell ref="AT567:AX567"/>
    <mergeCell ref="AY567:BA567"/>
    <mergeCell ref="BB567:BD567"/>
    <mergeCell ref="BE567:BG567"/>
    <mergeCell ref="BH567:BJ567"/>
    <mergeCell ref="BK567:BN567"/>
    <mergeCell ref="BO567:BR567"/>
    <mergeCell ref="BS565:CB565"/>
    <mergeCell ref="CC565:CH565"/>
    <mergeCell ref="B566:E566"/>
    <mergeCell ref="F566:I566"/>
    <mergeCell ref="J566:L566"/>
    <mergeCell ref="M566:O566"/>
    <mergeCell ref="P566:T566"/>
    <mergeCell ref="U566:AC566"/>
    <mergeCell ref="AD566:AF566"/>
    <mergeCell ref="AG566:AI566"/>
    <mergeCell ref="AJ566:AN566"/>
    <mergeCell ref="AO566:AS566"/>
    <mergeCell ref="AT566:AX566"/>
    <mergeCell ref="AY566:BA566"/>
    <mergeCell ref="BB566:BD566"/>
    <mergeCell ref="BE566:BG566"/>
    <mergeCell ref="BH566:BJ566"/>
    <mergeCell ref="BK566:BN566"/>
    <mergeCell ref="BO566:BR566"/>
    <mergeCell ref="BS566:CB566"/>
    <mergeCell ref="CC566:CH566"/>
    <mergeCell ref="B565:E565"/>
    <mergeCell ref="F565:I565"/>
    <mergeCell ref="J565:L565"/>
    <mergeCell ref="M565:O565"/>
    <mergeCell ref="P565:T565"/>
    <mergeCell ref="U565:AC565"/>
    <mergeCell ref="AD565:AF565"/>
    <mergeCell ref="AG565:AI565"/>
    <mergeCell ref="AJ565:AN565"/>
    <mergeCell ref="AO565:AS565"/>
    <mergeCell ref="AT565:AX565"/>
    <mergeCell ref="AY565:BA565"/>
    <mergeCell ref="BB565:BD565"/>
    <mergeCell ref="BE565:BG565"/>
    <mergeCell ref="BH565:BJ565"/>
    <mergeCell ref="BK565:BN565"/>
    <mergeCell ref="BO565:BR565"/>
    <mergeCell ref="BS563:CB563"/>
    <mergeCell ref="CC563:CH563"/>
    <mergeCell ref="B564:E564"/>
    <mergeCell ref="F564:I564"/>
    <mergeCell ref="J564:L564"/>
    <mergeCell ref="M564:O564"/>
    <mergeCell ref="P564:T564"/>
    <mergeCell ref="U564:AC564"/>
    <mergeCell ref="AD564:AF564"/>
    <mergeCell ref="AG564:AI564"/>
    <mergeCell ref="AJ564:AN564"/>
    <mergeCell ref="AO564:AS564"/>
    <mergeCell ref="AT564:AX564"/>
    <mergeCell ref="AY564:BA564"/>
    <mergeCell ref="BB564:BD564"/>
    <mergeCell ref="BE564:BG564"/>
    <mergeCell ref="BH564:BJ564"/>
    <mergeCell ref="BK564:BN564"/>
    <mergeCell ref="BO564:BR564"/>
    <mergeCell ref="BS564:CB564"/>
    <mergeCell ref="CC564:CH564"/>
    <mergeCell ref="B563:E563"/>
    <mergeCell ref="F563:I563"/>
    <mergeCell ref="J563:L563"/>
    <mergeCell ref="M563:O563"/>
    <mergeCell ref="P563:T563"/>
    <mergeCell ref="U563:AC563"/>
    <mergeCell ref="AD563:AF563"/>
    <mergeCell ref="AG563:AI563"/>
    <mergeCell ref="AJ563:AN563"/>
    <mergeCell ref="AO563:AS563"/>
    <mergeCell ref="AT563:AX563"/>
    <mergeCell ref="AY563:BA563"/>
    <mergeCell ref="BB563:BD563"/>
    <mergeCell ref="BE563:BG563"/>
    <mergeCell ref="BH563:BJ563"/>
    <mergeCell ref="BK563:BN563"/>
    <mergeCell ref="BO563:BR563"/>
    <mergeCell ref="BS561:CB561"/>
    <mergeCell ref="CC561:CH561"/>
    <mergeCell ref="B562:E562"/>
    <mergeCell ref="F562:I562"/>
    <mergeCell ref="J562:L562"/>
    <mergeCell ref="M562:O562"/>
    <mergeCell ref="P562:T562"/>
    <mergeCell ref="U562:AC562"/>
    <mergeCell ref="AD562:AF562"/>
    <mergeCell ref="AG562:AI562"/>
    <mergeCell ref="AJ562:AN562"/>
    <mergeCell ref="AO562:AS562"/>
    <mergeCell ref="AT562:AX562"/>
    <mergeCell ref="AY562:BA562"/>
    <mergeCell ref="BB562:BD562"/>
    <mergeCell ref="BE562:BG562"/>
    <mergeCell ref="BH562:BJ562"/>
    <mergeCell ref="BK562:BN562"/>
    <mergeCell ref="BO562:BR562"/>
    <mergeCell ref="BS562:CB562"/>
    <mergeCell ref="CC562:CH562"/>
    <mergeCell ref="B561:E561"/>
    <mergeCell ref="F561:I561"/>
    <mergeCell ref="J561:L561"/>
    <mergeCell ref="M561:O561"/>
    <mergeCell ref="P561:T561"/>
    <mergeCell ref="U561:AC561"/>
    <mergeCell ref="AD561:AF561"/>
    <mergeCell ref="AG561:AI561"/>
    <mergeCell ref="AJ561:AN561"/>
    <mergeCell ref="AO561:AS561"/>
    <mergeCell ref="AT561:AX561"/>
    <mergeCell ref="AY561:BA561"/>
    <mergeCell ref="BB561:BD561"/>
    <mergeCell ref="BE561:BG561"/>
    <mergeCell ref="BH561:BJ561"/>
    <mergeCell ref="BK561:BN561"/>
    <mergeCell ref="BO561:BR561"/>
    <mergeCell ref="BS559:CB559"/>
    <mergeCell ref="CC559:CH559"/>
    <mergeCell ref="B560:E560"/>
    <mergeCell ref="F560:I560"/>
    <mergeCell ref="J560:L560"/>
    <mergeCell ref="M560:O560"/>
    <mergeCell ref="P560:T560"/>
    <mergeCell ref="U560:AC560"/>
    <mergeCell ref="AD560:AF560"/>
    <mergeCell ref="AG560:AI560"/>
    <mergeCell ref="AJ560:AN560"/>
    <mergeCell ref="AO560:AS560"/>
    <mergeCell ref="AT560:AX560"/>
    <mergeCell ref="AY560:BA560"/>
    <mergeCell ref="BB560:BD560"/>
    <mergeCell ref="BE560:BG560"/>
    <mergeCell ref="BH560:BJ560"/>
    <mergeCell ref="BK560:BN560"/>
    <mergeCell ref="BO560:BR560"/>
    <mergeCell ref="BS560:CB560"/>
    <mergeCell ref="CC560:CH560"/>
    <mergeCell ref="B559:E559"/>
    <mergeCell ref="F559:I559"/>
    <mergeCell ref="J559:L559"/>
    <mergeCell ref="M559:O559"/>
    <mergeCell ref="P559:T559"/>
    <mergeCell ref="U559:AC559"/>
    <mergeCell ref="AD559:AF559"/>
    <mergeCell ref="AG559:AI559"/>
    <mergeCell ref="AJ559:AN559"/>
    <mergeCell ref="AO559:AS559"/>
    <mergeCell ref="AT559:AX559"/>
    <mergeCell ref="AY559:BA559"/>
    <mergeCell ref="BB559:BD559"/>
    <mergeCell ref="BE559:BG559"/>
    <mergeCell ref="BH559:BJ559"/>
    <mergeCell ref="BK559:BN559"/>
    <mergeCell ref="BO559:BR559"/>
    <mergeCell ref="BS557:CB557"/>
    <mergeCell ref="CC557:CH557"/>
    <mergeCell ref="B558:E558"/>
    <mergeCell ref="F558:I558"/>
    <mergeCell ref="J558:L558"/>
    <mergeCell ref="M558:O558"/>
    <mergeCell ref="P558:T558"/>
    <mergeCell ref="U558:AC558"/>
    <mergeCell ref="AD558:AF558"/>
    <mergeCell ref="AG558:AI558"/>
    <mergeCell ref="AJ558:AN558"/>
    <mergeCell ref="AO558:AS558"/>
    <mergeCell ref="AT558:AX558"/>
    <mergeCell ref="AY558:BA558"/>
    <mergeCell ref="BB558:BD558"/>
    <mergeCell ref="BE558:BG558"/>
    <mergeCell ref="BH558:BJ558"/>
    <mergeCell ref="BK558:BN558"/>
    <mergeCell ref="BO558:BR558"/>
    <mergeCell ref="BS558:CB558"/>
    <mergeCell ref="CC558:CH558"/>
    <mergeCell ref="B557:E557"/>
    <mergeCell ref="F557:I557"/>
    <mergeCell ref="J557:L557"/>
    <mergeCell ref="M557:O557"/>
    <mergeCell ref="P557:T557"/>
    <mergeCell ref="U557:AC557"/>
    <mergeCell ref="AD557:AF557"/>
    <mergeCell ref="AG557:AI557"/>
    <mergeCell ref="AJ557:AN557"/>
    <mergeCell ref="AO557:AS557"/>
    <mergeCell ref="AT557:AX557"/>
    <mergeCell ref="AY557:BA557"/>
    <mergeCell ref="BB557:BD557"/>
    <mergeCell ref="BE557:BG557"/>
    <mergeCell ref="BH557:BJ557"/>
    <mergeCell ref="BK557:BN557"/>
    <mergeCell ref="BO557:BR557"/>
    <mergeCell ref="BS555:CB555"/>
    <mergeCell ref="CC555:CH555"/>
    <mergeCell ref="B556:E556"/>
    <mergeCell ref="F556:I556"/>
    <mergeCell ref="J556:L556"/>
    <mergeCell ref="M556:O556"/>
    <mergeCell ref="P556:T556"/>
    <mergeCell ref="U556:AC556"/>
    <mergeCell ref="AD556:AF556"/>
    <mergeCell ref="AG556:AI556"/>
    <mergeCell ref="AJ556:AN556"/>
    <mergeCell ref="AO556:AS556"/>
    <mergeCell ref="AT556:AX556"/>
    <mergeCell ref="AY556:BA556"/>
    <mergeCell ref="BB556:BD556"/>
    <mergeCell ref="BE556:BG556"/>
    <mergeCell ref="BH556:BJ556"/>
    <mergeCell ref="BK556:BN556"/>
    <mergeCell ref="BO556:BR556"/>
    <mergeCell ref="BS556:CB556"/>
    <mergeCell ref="CC556:CH556"/>
    <mergeCell ref="B555:E555"/>
    <mergeCell ref="F555:I555"/>
    <mergeCell ref="J555:L555"/>
    <mergeCell ref="M555:O555"/>
    <mergeCell ref="P555:T555"/>
    <mergeCell ref="U555:AC555"/>
    <mergeCell ref="AD555:AF555"/>
    <mergeCell ref="AG555:AI555"/>
    <mergeCell ref="AJ555:AN555"/>
    <mergeCell ref="AO555:AS555"/>
    <mergeCell ref="AT555:AX555"/>
    <mergeCell ref="AY555:BA555"/>
    <mergeCell ref="BB555:BD555"/>
    <mergeCell ref="BE555:BG555"/>
    <mergeCell ref="BH555:BJ555"/>
    <mergeCell ref="BK555:BN555"/>
    <mergeCell ref="BO555:BR555"/>
    <mergeCell ref="BS553:CB553"/>
    <mergeCell ref="CC553:CH553"/>
    <mergeCell ref="B554:E554"/>
    <mergeCell ref="F554:I554"/>
    <mergeCell ref="J554:L554"/>
    <mergeCell ref="M554:O554"/>
    <mergeCell ref="P554:T554"/>
    <mergeCell ref="U554:AC554"/>
    <mergeCell ref="AD554:AF554"/>
    <mergeCell ref="AG554:AI554"/>
    <mergeCell ref="AJ554:AN554"/>
    <mergeCell ref="AO554:AS554"/>
    <mergeCell ref="AT554:AX554"/>
    <mergeCell ref="AY554:BA554"/>
    <mergeCell ref="BB554:BD554"/>
    <mergeCell ref="BE554:BG554"/>
    <mergeCell ref="BH554:BJ554"/>
    <mergeCell ref="BK554:BN554"/>
    <mergeCell ref="BO554:BR554"/>
    <mergeCell ref="BS554:CB554"/>
    <mergeCell ref="CC554:CH554"/>
    <mergeCell ref="B553:E553"/>
    <mergeCell ref="F553:I553"/>
    <mergeCell ref="J553:L553"/>
    <mergeCell ref="M553:O553"/>
    <mergeCell ref="P553:T553"/>
    <mergeCell ref="U553:AC553"/>
    <mergeCell ref="AD553:AF553"/>
    <mergeCell ref="AG553:AI553"/>
    <mergeCell ref="AJ553:AN553"/>
    <mergeCell ref="AO553:AS553"/>
    <mergeCell ref="AT553:AX553"/>
    <mergeCell ref="AY553:BA553"/>
    <mergeCell ref="BB553:BD553"/>
    <mergeCell ref="BE553:BG553"/>
    <mergeCell ref="BH553:BJ553"/>
    <mergeCell ref="BK553:BN553"/>
    <mergeCell ref="BO553:BR553"/>
    <mergeCell ref="BS551:CB551"/>
    <mergeCell ref="CC551:CH551"/>
    <mergeCell ref="B552:E552"/>
    <mergeCell ref="F552:I552"/>
    <mergeCell ref="J552:L552"/>
    <mergeCell ref="M552:O552"/>
    <mergeCell ref="P552:T552"/>
    <mergeCell ref="U552:AC552"/>
    <mergeCell ref="AD552:AF552"/>
    <mergeCell ref="AG552:AI552"/>
    <mergeCell ref="AJ552:AN552"/>
    <mergeCell ref="AO552:AS552"/>
    <mergeCell ref="AT552:AX552"/>
    <mergeCell ref="AY552:BA552"/>
    <mergeCell ref="BB552:BD552"/>
    <mergeCell ref="BE552:BG552"/>
    <mergeCell ref="BH552:BJ552"/>
    <mergeCell ref="BK552:BN552"/>
    <mergeCell ref="BO552:BR552"/>
    <mergeCell ref="BS552:CB552"/>
    <mergeCell ref="CC552:CH552"/>
    <mergeCell ref="B551:E551"/>
    <mergeCell ref="F551:I551"/>
    <mergeCell ref="J551:L551"/>
    <mergeCell ref="M551:O551"/>
    <mergeCell ref="P551:T551"/>
    <mergeCell ref="U551:AC551"/>
    <mergeCell ref="AD551:AF551"/>
    <mergeCell ref="AG551:AI551"/>
    <mergeCell ref="AJ551:AN551"/>
    <mergeCell ref="AO551:AS551"/>
    <mergeCell ref="AT551:AX551"/>
    <mergeCell ref="AY551:BA551"/>
    <mergeCell ref="BB551:BD551"/>
    <mergeCell ref="BE551:BG551"/>
    <mergeCell ref="BH551:BJ551"/>
    <mergeCell ref="BK551:BN551"/>
    <mergeCell ref="BO551:BR551"/>
    <mergeCell ref="BS549:CB549"/>
    <mergeCell ref="CC549:CH549"/>
    <mergeCell ref="B550:E550"/>
    <mergeCell ref="F550:I550"/>
    <mergeCell ref="J550:L550"/>
    <mergeCell ref="M550:O550"/>
    <mergeCell ref="P550:T550"/>
    <mergeCell ref="U550:AC550"/>
    <mergeCell ref="AD550:AF550"/>
    <mergeCell ref="AG550:AI550"/>
    <mergeCell ref="AJ550:AN550"/>
    <mergeCell ref="AO550:AS550"/>
    <mergeCell ref="AT550:AX550"/>
    <mergeCell ref="AY550:BA550"/>
    <mergeCell ref="BB550:BD550"/>
    <mergeCell ref="BE550:BG550"/>
    <mergeCell ref="BH550:BJ550"/>
    <mergeCell ref="BK550:BN550"/>
    <mergeCell ref="BO550:BR550"/>
    <mergeCell ref="BS550:CB550"/>
    <mergeCell ref="CC550:CH550"/>
    <mergeCell ref="B549:E549"/>
    <mergeCell ref="F549:I549"/>
    <mergeCell ref="J549:L549"/>
    <mergeCell ref="M549:O549"/>
    <mergeCell ref="P549:T549"/>
    <mergeCell ref="U549:AC549"/>
    <mergeCell ref="AD549:AF549"/>
    <mergeCell ref="AG549:AI549"/>
    <mergeCell ref="AJ549:AN549"/>
    <mergeCell ref="AO549:AS549"/>
    <mergeCell ref="AT549:AX549"/>
    <mergeCell ref="AY549:BA549"/>
    <mergeCell ref="BB549:BD549"/>
    <mergeCell ref="BE549:BG549"/>
    <mergeCell ref="BH549:BJ549"/>
    <mergeCell ref="BK549:BN549"/>
    <mergeCell ref="BO549:BR549"/>
    <mergeCell ref="BS547:CB547"/>
    <mergeCell ref="CC547:CH547"/>
    <mergeCell ref="B548:E548"/>
    <mergeCell ref="F548:I548"/>
    <mergeCell ref="J548:L548"/>
    <mergeCell ref="M548:O548"/>
    <mergeCell ref="P548:T548"/>
    <mergeCell ref="U548:AC548"/>
    <mergeCell ref="AD548:AF548"/>
    <mergeCell ref="AG548:AI548"/>
    <mergeCell ref="AJ548:AN548"/>
    <mergeCell ref="AO548:AS548"/>
    <mergeCell ref="AT548:AX548"/>
    <mergeCell ref="AY548:BA548"/>
    <mergeCell ref="BB548:BD548"/>
    <mergeCell ref="BE548:BG548"/>
    <mergeCell ref="BH548:BJ548"/>
    <mergeCell ref="BK548:BN548"/>
    <mergeCell ref="BO548:BR548"/>
    <mergeCell ref="BS548:CB548"/>
    <mergeCell ref="CC548:CH548"/>
    <mergeCell ref="B547:E547"/>
    <mergeCell ref="F547:I547"/>
    <mergeCell ref="J547:L547"/>
    <mergeCell ref="M547:O547"/>
    <mergeCell ref="P547:T547"/>
    <mergeCell ref="U547:AC547"/>
    <mergeCell ref="AD547:AF547"/>
    <mergeCell ref="AG547:AI547"/>
    <mergeCell ref="AJ547:AN547"/>
    <mergeCell ref="AO547:AS547"/>
    <mergeCell ref="AT547:AX547"/>
    <mergeCell ref="AY547:BA547"/>
    <mergeCell ref="BB547:BD547"/>
    <mergeCell ref="BE547:BG547"/>
    <mergeCell ref="BH547:BJ547"/>
    <mergeCell ref="BK547:BN547"/>
    <mergeCell ref="BO547:BR547"/>
    <mergeCell ref="BS545:CB545"/>
    <mergeCell ref="CC545:CH545"/>
    <mergeCell ref="B546:E546"/>
    <mergeCell ref="F546:I546"/>
    <mergeCell ref="J546:L546"/>
    <mergeCell ref="M546:O546"/>
    <mergeCell ref="P546:T546"/>
    <mergeCell ref="U546:AC546"/>
    <mergeCell ref="AD546:AF546"/>
    <mergeCell ref="AG546:AI546"/>
    <mergeCell ref="AJ546:AN546"/>
    <mergeCell ref="AO546:AS546"/>
    <mergeCell ref="AT546:AX546"/>
    <mergeCell ref="AY546:BA546"/>
    <mergeCell ref="BB546:BD546"/>
    <mergeCell ref="BE546:BG546"/>
    <mergeCell ref="BH546:BJ546"/>
    <mergeCell ref="BK546:BN546"/>
    <mergeCell ref="BO546:BR546"/>
    <mergeCell ref="BS546:CB546"/>
    <mergeCell ref="CC546:CH546"/>
    <mergeCell ref="B545:E545"/>
    <mergeCell ref="F545:I545"/>
    <mergeCell ref="J545:L545"/>
    <mergeCell ref="M545:O545"/>
    <mergeCell ref="P545:T545"/>
    <mergeCell ref="U545:AC545"/>
    <mergeCell ref="AD545:AF545"/>
    <mergeCell ref="AG545:AI545"/>
    <mergeCell ref="AJ545:AN545"/>
    <mergeCell ref="AO545:AS545"/>
    <mergeCell ref="AT545:AX545"/>
    <mergeCell ref="AY545:BA545"/>
    <mergeCell ref="BB545:BD545"/>
    <mergeCell ref="BE545:BG545"/>
    <mergeCell ref="BH545:BJ545"/>
    <mergeCell ref="BK545:BN545"/>
    <mergeCell ref="BO545:BR545"/>
    <mergeCell ref="BS543:CB543"/>
    <mergeCell ref="CC543:CH543"/>
    <mergeCell ref="B544:E544"/>
    <mergeCell ref="F544:I544"/>
    <mergeCell ref="J544:L544"/>
    <mergeCell ref="M544:O544"/>
    <mergeCell ref="P544:T544"/>
    <mergeCell ref="U544:AC544"/>
    <mergeCell ref="AD544:AF544"/>
    <mergeCell ref="AG544:AI544"/>
    <mergeCell ref="AJ544:AN544"/>
    <mergeCell ref="AO544:AS544"/>
    <mergeCell ref="AT544:AX544"/>
    <mergeCell ref="AY544:BA544"/>
    <mergeCell ref="BB544:BD544"/>
    <mergeCell ref="BE544:BG544"/>
    <mergeCell ref="BH544:BJ544"/>
    <mergeCell ref="BK544:BN544"/>
    <mergeCell ref="BO544:BR544"/>
    <mergeCell ref="BS544:CB544"/>
    <mergeCell ref="CC544:CH544"/>
    <mergeCell ref="B543:E543"/>
    <mergeCell ref="F543:I543"/>
    <mergeCell ref="J543:L543"/>
    <mergeCell ref="M543:O543"/>
    <mergeCell ref="P543:T543"/>
    <mergeCell ref="U543:AC543"/>
    <mergeCell ref="AD543:AF543"/>
    <mergeCell ref="AG543:AI543"/>
    <mergeCell ref="AJ543:AN543"/>
    <mergeCell ref="AO543:AS543"/>
    <mergeCell ref="AT543:AX543"/>
    <mergeCell ref="AY543:BA543"/>
    <mergeCell ref="BB543:BD543"/>
    <mergeCell ref="BE543:BG543"/>
    <mergeCell ref="BH543:BJ543"/>
    <mergeCell ref="BK543:BN543"/>
    <mergeCell ref="BO543:BR543"/>
    <mergeCell ref="BS541:CB541"/>
    <mergeCell ref="CC541:CH541"/>
    <mergeCell ref="B542:E542"/>
    <mergeCell ref="F542:I542"/>
    <mergeCell ref="J542:L542"/>
    <mergeCell ref="M542:O542"/>
    <mergeCell ref="P542:T542"/>
    <mergeCell ref="U542:AC542"/>
    <mergeCell ref="AD542:AF542"/>
    <mergeCell ref="AG542:AI542"/>
    <mergeCell ref="AJ542:AN542"/>
    <mergeCell ref="AO542:AS542"/>
    <mergeCell ref="AT542:AX542"/>
    <mergeCell ref="AY542:BA542"/>
    <mergeCell ref="BB542:BD542"/>
    <mergeCell ref="BE542:BG542"/>
    <mergeCell ref="BH542:BJ542"/>
    <mergeCell ref="BK542:BN542"/>
    <mergeCell ref="BO542:BR542"/>
    <mergeCell ref="BS542:CB542"/>
    <mergeCell ref="CC542:CH542"/>
    <mergeCell ref="B541:E541"/>
    <mergeCell ref="F541:I541"/>
    <mergeCell ref="J541:L541"/>
    <mergeCell ref="M541:O541"/>
    <mergeCell ref="P541:T541"/>
    <mergeCell ref="U541:AC541"/>
    <mergeCell ref="AD541:AF541"/>
    <mergeCell ref="AG541:AI541"/>
    <mergeCell ref="AJ541:AN541"/>
    <mergeCell ref="AO541:AS541"/>
    <mergeCell ref="AT541:AX541"/>
    <mergeCell ref="AY541:BA541"/>
    <mergeCell ref="BB541:BD541"/>
    <mergeCell ref="BE541:BG541"/>
    <mergeCell ref="BH541:BJ541"/>
    <mergeCell ref="BK541:BN541"/>
    <mergeCell ref="BO541:BR541"/>
    <mergeCell ref="BS539:CB539"/>
    <mergeCell ref="CC539:CH539"/>
    <mergeCell ref="B540:E540"/>
    <mergeCell ref="F540:I540"/>
    <mergeCell ref="J540:L540"/>
    <mergeCell ref="M540:O540"/>
    <mergeCell ref="P540:T540"/>
    <mergeCell ref="U540:AC540"/>
    <mergeCell ref="AD540:AF540"/>
    <mergeCell ref="AG540:AI540"/>
    <mergeCell ref="AJ540:AN540"/>
    <mergeCell ref="AO540:AS540"/>
    <mergeCell ref="AT540:AX540"/>
    <mergeCell ref="AY540:BA540"/>
    <mergeCell ref="BB540:BD540"/>
    <mergeCell ref="BE540:BG540"/>
    <mergeCell ref="BH540:BJ540"/>
    <mergeCell ref="BK540:BN540"/>
    <mergeCell ref="BO540:BR540"/>
    <mergeCell ref="BS540:CB540"/>
    <mergeCell ref="CC540:CH540"/>
    <mergeCell ref="B539:E539"/>
    <mergeCell ref="F539:I539"/>
    <mergeCell ref="J539:L539"/>
    <mergeCell ref="M539:O539"/>
    <mergeCell ref="P539:T539"/>
    <mergeCell ref="U539:AC539"/>
    <mergeCell ref="AD539:AF539"/>
    <mergeCell ref="AG539:AI539"/>
    <mergeCell ref="AJ539:AN539"/>
    <mergeCell ref="AO539:AS539"/>
    <mergeCell ref="AT539:AX539"/>
    <mergeCell ref="AY539:BA539"/>
    <mergeCell ref="BB539:BD539"/>
    <mergeCell ref="BE539:BG539"/>
    <mergeCell ref="BH539:BJ539"/>
    <mergeCell ref="BK539:BN539"/>
    <mergeCell ref="BO539:BR539"/>
    <mergeCell ref="BS537:CB537"/>
    <mergeCell ref="CC537:CH537"/>
    <mergeCell ref="B538:E538"/>
    <mergeCell ref="F538:I538"/>
    <mergeCell ref="J538:L538"/>
    <mergeCell ref="M538:O538"/>
    <mergeCell ref="P538:T538"/>
    <mergeCell ref="U538:AC538"/>
    <mergeCell ref="AD538:AF538"/>
    <mergeCell ref="AG538:AI538"/>
    <mergeCell ref="AJ538:AN538"/>
    <mergeCell ref="AO538:AS538"/>
    <mergeCell ref="AT538:AX538"/>
    <mergeCell ref="AY538:BA538"/>
    <mergeCell ref="BB538:BD538"/>
    <mergeCell ref="BE538:BG538"/>
    <mergeCell ref="BH538:BJ538"/>
    <mergeCell ref="BK538:BN538"/>
    <mergeCell ref="BO538:BR538"/>
    <mergeCell ref="BS538:CB538"/>
    <mergeCell ref="CC538:CH538"/>
    <mergeCell ref="B537:E537"/>
    <mergeCell ref="F537:I537"/>
    <mergeCell ref="J537:L537"/>
    <mergeCell ref="M537:O537"/>
    <mergeCell ref="P537:T537"/>
    <mergeCell ref="U537:AC537"/>
    <mergeCell ref="AD537:AF537"/>
    <mergeCell ref="AG537:AI537"/>
    <mergeCell ref="AJ537:AN537"/>
    <mergeCell ref="AO537:AS537"/>
    <mergeCell ref="AT537:AX537"/>
    <mergeCell ref="AY537:BA537"/>
    <mergeCell ref="BB537:BD537"/>
    <mergeCell ref="BE537:BG537"/>
    <mergeCell ref="BH537:BJ537"/>
    <mergeCell ref="BK537:BN537"/>
    <mergeCell ref="BO537:BR537"/>
    <mergeCell ref="BS535:CB535"/>
    <mergeCell ref="CC535:CH535"/>
    <mergeCell ref="B536:E536"/>
    <mergeCell ref="F536:I536"/>
    <mergeCell ref="J536:L536"/>
    <mergeCell ref="M536:O536"/>
    <mergeCell ref="P536:T536"/>
    <mergeCell ref="U536:AC536"/>
    <mergeCell ref="AD536:AF536"/>
    <mergeCell ref="AG536:AI536"/>
    <mergeCell ref="AJ536:AN536"/>
    <mergeCell ref="AO536:AS536"/>
    <mergeCell ref="AT536:AX536"/>
    <mergeCell ref="AY536:BA536"/>
    <mergeCell ref="BB536:BD536"/>
    <mergeCell ref="BE536:BG536"/>
    <mergeCell ref="BH536:BJ536"/>
    <mergeCell ref="BK536:BN536"/>
    <mergeCell ref="BO536:BR536"/>
    <mergeCell ref="BS536:CB536"/>
    <mergeCell ref="CC536:CH536"/>
    <mergeCell ref="B535:E535"/>
    <mergeCell ref="F535:I535"/>
    <mergeCell ref="J535:L535"/>
    <mergeCell ref="M535:O535"/>
    <mergeCell ref="P535:T535"/>
    <mergeCell ref="U535:AC535"/>
    <mergeCell ref="AD535:AF535"/>
    <mergeCell ref="AG535:AI535"/>
    <mergeCell ref="AJ535:AN535"/>
    <mergeCell ref="AO535:AS535"/>
    <mergeCell ref="AT535:AX535"/>
    <mergeCell ref="AY535:BA535"/>
    <mergeCell ref="BB535:BD535"/>
    <mergeCell ref="BE535:BG535"/>
    <mergeCell ref="BH535:BJ535"/>
    <mergeCell ref="BK535:BN535"/>
    <mergeCell ref="BO535:BR535"/>
    <mergeCell ref="BS533:CB533"/>
    <mergeCell ref="CC533:CH533"/>
    <mergeCell ref="B534:E534"/>
    <mergeCell ref="F534:I534"/>
    <mergeCell ref="J534:L534"/>
    <mergeCell ref="M534:O534"/>
    <mergeCell ref="P534:T534"/>
    <mergeCell ref="U534:AC534"/>
    <mergeCell ref="AD534:AF534"/>
    <mergeCell ref="AG534:AI534"/>
    <mergeCell ref="AJ534:AN534"/>
    <mergeCell ref="AO534:AS534"/>
    <mergeCell ref="AT534:AX534"/>
    <mergeCell ref="AY534:BA534"/>
    <mergeCell ref="BB534:BD534"/>
    <mergeCell ref="BE534:BG534"/>
    <mergeCell ref="BH534:BJ534"/>
    <mergeCell ref="BK534:BN534"/>
    <mergeCell ref="BO534:BR534"/>
    <mergeCell ref="BS534:CB534"/>
    <mergeCell ref="CC534:CH534"/>
    <mergeCell ref="B533:E533"/>
    <mergeCell ref="F533:I533"/>
    <mergeCell ref="J533:L533"/>
    <mergeCell ref="M533:O533"/>
    <mergeCell ref="P533:T533"/>
    <mergeCell ref="U533:AC533"/>
    <mergeCell ref="AD533:AF533"/>
    <mergeCell ref="AG533:AI533"/>
    <mergeCell ref="AJ533:AN533"/>
    <mergeCell ref="AO533:AS533"/>
    <mergeCell ref="AT533:AX533"/>
    <mergeCell ref="AY533:BA533"/>
    <mergeCell ref="BB533:BD533"/>
    <mergeCell ref="BE533:BG533"/>
    <mergeCell ref="BH533:BJ533"/>
    <mergeCell ref="BK533:BN533"/>
    <mergeCell ref="BO533:BR533"/>
    <mergeCell ref="BS531:CB531"/>
    <mergeCell ref="CC531:CH531"/>
    <mergeCell ref="B532:E532"/>
    <mergeCell ref="F532:I532"/>
    <mergeCell ref="J532:L532"/>
    <mergeCell ref="M532:O532"/>
    <mergeCell ref="P532:T532"/>
    <mergeCell ref="U532:AC532"/>
    <mergeCell ref="AD532:AF532"/>
    <mergeCell ref="AG532:AI532"/>
    <mergeCell ref="AJ532:AN532"/>
    <mergeCell ref="AO532:AS532"/>
    <mergeCell ref="AT532:AX532"/>
    <mergeCell ref="AY532:BA532"/>
    <mergeCell ref="BB532:BD532"/>
    <mergeCell ref="BE532:BG532"/>
    <mergeCell ref="BH532:BJ532"/>
    <mergeCell ref="BK532:BN532"/>
    <mergeCell ref="BO532:BR532"/>
    <mergeCell ref="BS532:CB532"/>
    <mergeCell ref="CC532:CH532"/>
    <mergeCell ref="B531:E531"/>
    <mergeCell ref="F531:I531"/>
    <mergeCell ref="J531:L531"/>
    <mergeCell ref="M531:O531"/>
    <mergeCell ref="P531:T531"/>
    <mergeCell ref="U531:AC531"/>
    <mergeCell ref="AD531:AF531"/>
    <mergeCell ref="AG531:AI531"/>
    <mergeCell ref="AJ531:AN531"/>
    <mergeCell ref="AO531:AS531"/>
    <mergeCell ref="AT531:AX531"/>
    <mergeCell ref="AY531:BA531"/>
    <mergeCell ref="BB531:BD531"/>
    <mergeCell ref="BE531:BG531"/>
    <mergeCell ref="BH531:BJ531"/>
    <mergeCell ref="BK531:BN531"/>
    <mergeCell ref="BO531:BR531"/>
    <mergeCell ref="BS529:CB529"/>
    <mergeCell ref="CC529:CH529"/>
    <mergeCell ref="B530:E530"/>
    <mergeCell ref="F530:I530"/>
    <mergeCell ref="J530:L530"/>
    <mergeCell ref="M530:O530"/>
    <mergeCell ref="P530:T530"/>
    <mergeCell ref="U530:AC530"/>
    <mergeCell ref="AD530:AF530"/>
    <mergeCell ref="AG530:AI530"/>
    <mergeCell ref="AJ530:AN530"/>
    <mergeCell ref="AO530:AS530"/>
    <mergeCell ref="AT530:AX530"/>
    <mergeCell ref="AY530:BA530"/>
    <mergeCell ref="BB530:BD530"/>
    <mergeCell ref="BE530:BG530"/>
    <mergeCell ref="BH530:BJ530"/>
    <mergeCell ref="BK530:BN530"/>
    <mergeCell ref="BO530:BR530"/>
    <mergeCell ref="BS530:CB530"/>
    <mergeCell ref="CC530:CH530"/>
    <mergeCell ref="B529:E529"/>
    <mergeCell ref="F529:I529"/>
    <mergeCell ref="J529:L529"/>
    <mergeCell ref="M529:O529"/>
    <mergeCell ref="P529:T529"/>
    <mergeCell ref="U529:AC529"/>
    <mergeCell ref="AD529:AF529"/>
    <mergeCell ref="AG529:AI529"/>
    <mergeCell ref="AJ529:AN529"/>
    <mergeCell ref="AO529:AS529"/>
    <mergeCell ref="AT529:AX529"/>
    <mergeCell ref="AY529:BA529"/>
    <mergeCell ref="BB529:BD529"/>
    <mergeCell ref="BE529:BG529"/>
    <mergeCell ref="BH529:BJ529"/>
    <mergeCell ref="BK529:BN529"/>
    <mergeCell ref="BO529:BR529"/>
    <mergeCell ref="BS527:CB527"/>
    <mergeCell ref="CC527:CH527"/>
    <mergeCell ref="B528:E528"/>
    <mergeCell ref="F528:I528"/>
    <mergeCell ref="J528:L528"/>
    <mergeCell ref="M528:O528"/>
    <mergeCell ref="P528:T528"/>
    <mergeCell ref="U528:AC528"/>
    <mergeCell ref="AD528:AF528"/>
    <mergeCell ref="AG528:AI528"/>
    <mergeCell ref="AJ528:AN528"/>
    <mergeCell ref="AO528:AS528"/>
    <mergeCell ref="AT528:AX528"/>
    <mergeCell ref="AY528:BA528"/>
    <mergeCell ref="BB528:BD528"/>
    <mergeCell ref="BE528:BG528"/>
    <mergeCell ref="BH528:BJ528"/>
    <mergeCell ref="BK528:BN528"/>
    <mergeCell ref="BO528:BR528"/>
    <mergeCell ref="BS528:CB528"/>
    <mergeCell ref="CC528:CH528"/>
    <mergeCell ref="B527:E527"/>
    <mergeCell ref="F527:I527"/>
    <mergeCell ref="J527:L527"/>
    <mergeCell ref="M527:O527"/>
    <mergeCell ref="P527:T527"/>
    <mergeCell ref="U527:AC527"/>
    <mergeCell ref="AD527:AF527"/>
    <mergeCell ref="AG527:AI527"/>
    <mergeCell ref="AJ527:AN527"/>
    <mergeCell ref="AO527:AS527"/>
    <mergeCell ref="AT527:AX527"/>
    <mergeCell ref="AY527:BA527"/>
    <mergeCell ref="BB527:BD527"/>
    <mergeCell ref="BE527:BG527"/>
    <mergeCell ref="BH527:BJ527"/>
    <mergeCell ref="BK527:BN527"/>
    <mergeCell ref="BO527:BR527"/>
    <mergeCell ref="BS525:CB525"/>
    <mergeCell ref="CC525:CH525"/>
    <mergeCell ref="B526:E526"/>
    <mergeCell ref="F526:I526"/>
    <mergeCell ref="J526:L526"/>
    <mergeCell ref="M526:O526"/>
    <mergeCell ref="P526:T526"/>
    <mergeCell ref="U526:AC526"/>
    <mergeCell ref="AD526:AF526"/>
    <mergeCell ref="AG526:AI526"/>
    <mergeCell ref="AJ526:AN526"/>
    <mergeCell ref="AO526:AS526"/>
    <mergeCell ref="AT526:AX526"/>
    <mergeCell ref="AY526:BA526"/>
    <mergeCell ref="BB526:BD526"/>
    <mergeCell ref="BE526:BG526"/>
    <mergeCell ref="BH526:BJ526"/>
    <mergeCell ref="BK526:BN526"/>
    <mergeCell ref="BO526:BR526"/>
    <mergeCell ref="BS526:CB526"/>
    <mergeCell ref="CC526:CH526"/>
    <mergeCell ref="B525:E525"/>
    <mergeCell ref="F525:I525"/>
    <mergeCell ref="J525:L525"/>
    <mergeCell ref="M525:O525"/>
    <mergeCell ref="P525:T525"/>
    <mergeCell ref="U525:AC525"/>
    <mergeCell ref="AD525:AF525"/>
    <mergeCell ref="AG525:AI525"/>
    <mergeCell ref="AJ525:AN525"/>
    <mergeCell ref="AO525:AS525"/>
    <mergeCell ref="AT525:AX525"/>
    <mergeCell ref="AY525:BA525"/>
    <mergeCell ref="BB525:BD525"/>
    <mergeCell ref="BE525:BG525"/>
    <mergeCell ref="BH525:BJ525"/>
    <mergeCell ref="BK525:BN525"/>
    <mergeCell ref="BO525:BR525"/>
    <mergeCell ref="BS523:CB523"/>
    <mergeCell ref="CC523:CH523"/>
    <mergeCell ref="B524:E524"/>
    <mergeCell ref="F524:I524"/>
    <mergeCell ref="J524:L524"/>
    <mergeCell ref="M524:O524"/>
    <mergeCell ref="P524:T524"/>
    <mergeCell ref="U524:AC524"/>
    <mergeCell ref="AD524:AF524"/>
    <mergeCell ref="AG524:AI524"/>
    <mergeCell ref="AJ524:AN524"/>
    <mergeCell ref="AO524:AS524"/>
    <mergeCell ref="AT524:AX524"/>
    <mergeCell ref="AY524:BA524"/>
    <mergeCell ref="BB524:BD524"/>
    <mergeCell ref="BE524:BG524"/>
    <mergeCell ref="BH524:BJ524"/>
    <mergeCell ref="BK524:BN524"/>
    <mergeCell ref="BO524:BR524"/>
    <mergeCell ref="BS524:CB524"/>
    <mergeCell ref="CC524:CH524"/>
    <mergeCell ref="B523:E523"/>
    <mergeCell ref="F523:I523"/>
    <mergeCell ref="J523:L523"/>
    <mergeCell ref="M523:O523"/>
    <mergeCell ref="P523:T523"/>
    <mergeCell ref="U523:AC523"/>
    <mergeCell ref="AD523:AF523"/>
    <mergeCell ref="AG523:AI523"/>
    <mergeCell ref="AJ523:AN523"/>
    <mergeCell ref="AO523:AS523"/>
    <mergeCell ref="AT523:AX523"/>
    <mergeCell ref="AY523:BA523"/>
    <mergeCell ref="BB523:BD523"/>
    <mergeCell ref="BE523:BG523"/>
    <mergeCell ref="BH523:BJ523"/>
    <mergeCell ref="BK523:BN523"/>
    <mergeCell ref="BO523:BR523"/>
    <mergeCell ref="BS521:CB521"/>
    <mergeCell ref="CC521:CH521"/>
    <mergeCell ref="B522:E522"/>
    <mergeCell ref="F522:I522"/>
    <mergeCell ref="J522:L522"/>
    <mergeCell ref="M522:O522"/>
    <mergeCell ref="P522:T522"/>
    <mergeCell ref="U522:AC522"/>
    <mergeCell ref="AD522:AF522"/>
    <mergeCell ref="AG522:AI522"/>
    <mergeCell ref="AJ522:AN522"/>
    <mergeCell ref="AO522:AS522"/>
    <mergeCell ref="AT522:AX522"/>
    <mergeCell ref="AY522:BA522"/>
    <mergeCell ref="BB522:BD522"/>
    <mergeCell ref="BE522:BG522"/>
    <mergeCell ref="BH522:BJ522"/>
    <mergeCell ref="BK522:BN522"/>
    <mergeCell ref="BO522:BR522"/>
    <mergeCell ref="BS522:CB522"/>
    <mergeCell ref="CC522:CH522"/>
    <mergeCell ref="B521:E521"/>
    <mergeCell ref="F521:I521"/>
    <mergeCell ref="J521:L521"/>
    <mergeCell ref="M521:O521"/>
    <mergeCell ref="P521:T521"/>
    <mergeCell ref="U521:AC521"/>
    <mergeCell ref="AD521:AF521"/>
    <mergeCell ref="AG521:AI521"/>
    <mergeCell ref="AJ521:AN521"/>
    <mergeCell ref="AO521:AS521"/>
    <mergeCell ref="AT521:AX521"/>
    <mergeCell ref="AY521:BA521"/>
    <mergeCell ref="BB521:BD521"/>
    <mergeCell ref="BE521:BG521"/>
    <mergeCell ref="BH521:BJ521"/>
    <mergeCell ref="BK521:BN521"/>
    <mergeCell ref="BO521:BR521"/>
    <mergeCell ref="BS519:CB519"/>
    <mergeCell ref="CC519:CH519"/>
    <mergeCell ref="B520:E520"/>
    <mergeCell ref="F520:I520"/>
    <mergeCell ref="J520:L520"/>
    <mergeCell ref="M520:O520"/>
    <mergeCell ref="P520:T520"/>
    <mergeCell ref="U520:AC520"/>
    <mergeCell ref="AD520:AF520"/>
    <mergeCell ref="AG520:AI520"/>
    <mergeCell ref="AJ520:AN520"/>
    <mergeCell ref="AO520:AS520"/>
    <mergeCell ref="AT520:AX520"/>
    <mergeCell ref="AY520:BA520"/>
    <mergeCell ref="BB520:BD520"/>
    <mergeCell ref="BE520:BG520"/>
    <mergeCell ref="BH520:BJ520"/>
    <mergeCell ref="BK520:BN520"/>
    <mergeCell ref="BO520:BR520"/>
    <mergeCell ref="BS520:CB520"/>
    <mergeCell ref="CC520:CH520"/>
    <mergeCell ref="B519:E519"/>
    <mergeCell ref="F519:I519"/>
    <mergeCell ref="J519:L519"/>
    <mergeCell ref="M519:O519"/>
    <mergeCell ref="P519:T519"/>
    <mergeCell ref="U519:AC519"/>
    <mergeCell ref="AD519:AF519"/>
    <mergeCell ref="AG519:AI519"/>
    <mergeCell ref="AJ519:AN519"/>
    <mergeCell ref="AO519:AS519"/>
    <mergeCell ref="AT519:AX519"/>
    <mergeCell ref="AY519:BA519"/>
    <mergeCell ref="BB519:BD519"/>
    <mergeCell ref="BE519:BG519"/>
    <mergeCell ref="BH519:BJ519"/>
    <mergeCell ref="BK519:BN519"/>
    <mergeCell ref="BO519:BR519"/>
    <mergeCell ref="BS517:CB517"/>
    <mergeCell ref="CC517:CH517"/>
    <mergeCell ref="B518:E518"/>
    <mergeCell ref="F518:I518"/>
    <mergeCell ref="J518:L518"/>
    <mergeCell ref="M518:O518"/>
    <mergeCell ref="P518:T518"/>
    <mergeCell ref="U518:AC518"/>
    <mergeCell ref="AD518:AF518"/>
    <mergeCell ref="AG518:AI518"/>
    <mergeCell ref="AJ518:AN518"/>
    <mergeCell ref="AO518:AS518"/>
    <mergeCell ref="AT518:AX518"/>
    <mergeCell ref="AY518:BA518"/>
    <mergeCell ref="BB518:BD518"/>
    <mergeCell ref="BE518:BG518"/>
    <mergeCell ref="BH518:BJ518"/>
    <mergeCell ref="BK518:BN518"/>
    <mergeCell ref="BO518:BR518"/>
    <mergeCell ref="BS518:CB518"/>
    <mergeCell ref="CC518:CH518"/>
    <mergeCell ref="B517:E517"/>
    <mergeCell ref="F517:I517"/>
    <mergeCell ref="J517:L517"/>
    <mergeCell ref="M517:O517"/>
    <mergeCell ref="P517:T517"/>
    <mergeCell ref="U517:AC517"/>
    <mergeCell ref="AD517:AF517"/>
    <mergeCell ref="AG517:AI517"/>
    <mergeCell ref="AJ517:AN517"/>
    <mergeCell ref="AO517:AS517"/>
    <mergeCell ref="AT517:AX517"/>
    <mergeCell ref="AY517:BA517"/>
    <mergeCell ref="BB517:BD517"/>
    <mergeCell ref="BE517:BG517"/>
    <mergeCell ref="BH517:BJ517"/>
    <mergeCell ref="BK517:BN517"/>
    <mergeCell ref="BO517:BR517"/>
    <mergeCell ref="BS515:CB515"/>
    <mergeCell ref="CC515:CH515"/>
    <mergeCell ref="B516:E516"/>
    <mergeCell ref="F516:I516"/>
    <mergeCell ref="J516:L516"/>
    <mergeCell ref="M516:O516"/>
    <mergeCell ref="P516:T516"/>
    <mergeCell ref="U516:AC516"/>
    <mergeCell ref="AD516:AF516"/>
    <mergeCell ref="AG516:AI516"/>
    <mergeCell ref="AJ516:AN516"/>
    <mergeCell ref="AO516:AS516"/>
    <mergeCell ref="AT516:AX516"/>
    <mergeCell ref="AY516:BA516"/>
    <mergeCell ref="BB516:BD516"/>
    <mergeCell ref="BE516:BG516"/>
    <mergeCell ref="BH516:BJ516"/>
    <mergeCell ref="BK516:BN516"/>
    <mergeCell ref="BO516:BR516"/>
    <mergeCell ref="BS516:CB516"/>
    <mergeCell ref="CC516:CH516"/>
    <mergeCell ref="B515:E515"/>
    <mergeCell ref="F515:I515"/>
    <mergeCell ref="J515:L515"/>
    <mergeCell ref="M515:O515"/>
    <mergeCell ref="P515:T515"/>
    <mergeCell ref="U515:AC515"/>
    <mergeCell ref="AD515:AF515"/>
    <mergeCell ref="AG515:AI515"/>
    <mergeCell ref="AJ515:AN515"/>
    <mergeCell ref="AO515:AS515"/>
    <mergeCell ref="AT515:AX515"/>
    <mergeCell ref="AY515:BA515"/>
    <mergeCell ref="BB515:BD515"/>
    <mergeCell ref="BE515:BG515"/>
    <mergeCell ref="BH515:BJ515"/>
    <mergeCell ref="BK515:BN515"/>
    <mergeCell ref="BO515:BR515"/>
    <mergeCell ref="BS513:CB513"/>
    <mergeCell ref="CC513:CH513"/>
    <mergeCell ref="B514:E514"/>
    <mergeCell ref="F514:I514"/>
    <mergeCell ref="J514:L514"/>
    <mergeCell ref="M514:O514"/>
    <mergeCell ref="P514:T514"/>
    <mergeCell ref="U514:AC514"/>
    <mergeCell ref="AD514:AF514"/>
    <mergeCell ref="AG514:AI514"/>
    <mergeCell ref="AJ514:AN514"/>
    <mergeCell ref="AO514:AS514"/>
    <mergeCell ref="AT514:AX514"/>
    <mergeCell ref="AY514:BA514"/>
    <mergeCell ref="BB514:BD514"/>
    <mergeCell ref="BE514:BG514"/>
    <mergeCell ref="BH514:BJ514"/>
    <mergeCell ref="BK514:BN514"/>
    <mergeCell ref="BO514:BR514"/>
    <mergeCell ref="BS514:CB514"/>
    <mergeCell ref="CC514:CH514"/>
    <mergeCell ref="B513:E513"/>
    <mergeCell ref="F513:I513"/>
    <mergeCell ref="J513:L513"/>
    <mergeCell ref="M513:O513"/>
    <mergeCell ref="P513:T513"/>
    <mergeCell ref="U513:AC513"/>
    <mergeCell ref="AD513:AF513"/>
    <mergeCell ref="AG513:AI513"/>
    <mergeCell ref="AJ513:AN513"/>
    <mergeCell ref="AO513:AS513"/>
    <mergeCell ref="AT513:AX513"/>
    <mergeCell ref="AY513:BA513"/>
    <mergeCell ref="BB513:BD513"/>
    <mergeCell ref="BE513:BG513"/>
    <mergeCell ref="BH513:BJ513"/>
    <mergeCell ref="BK513:BN513"/>
    <mergeCell ref="BO513:BR513"/>
    <mergeCell ref="BS511:CB511"/>
    <mergeCell ref="CC511:CH511"/>
    <mergeCell ref="B512:E512"/>
    <mergeCell ref="F512:I512"/>
    <mergeCell ref="J512:L512"/>
    <mergeCell ref="M512:O512"/>
    <mergeCell ref="P512:T512"/>
    <mergeCell ref="U512:AC512"/>
    <mergeCell ref="AD512:AF512"/>
    <mergeCell ref="AG512:AI512"/>
    <mergeCell ref="AJ512:AN512"/>
    <mergeCell ref="AO512:AS512"/>
    <mergeCell ref="AT512:AX512"/>
    <mergeCell ref="AY512:BA512"/>
    <mergeCell ref="BB512:BD512"/>
    <mergeCell ref="BE512:BG512"/>
    <mergeCell ref="BH512:BJ512"/>
    <mergeCell ref="BK512:BN512"/>
    <mergeCell ref="BO512:BR512"/>
    <mergeCell ref="BS512:CB512"/>
    <mergeCell ref="CC512:CH512"/>
    <mergeCell ref="B511:E511"/>
    <mergeCell ref="F511:I511"/>
    <mergeCell ref="J511:L511"/>
    <mergeCell ref="M511:O511"/>
    <mergeCell ref="P511:T511"/>
    <mergeCell ref="U511:AC511"/>
    <mergeCell ref="AD511:AF511"/>
    <mergeCell ref="AG511:AI511"/>
    <mergeCell ref="AJ511:AN511"/>
    <mergeCell ref="AO511:AS511"/>
    <mergeCell ref="AT511:AX511"/>
    <mergeCell ref="AY511:BA511"/>
    <mergeCell ref="BB511:BD511"/>
    <mergeCell ref="BE511:BG511"/>
    <mergeCell ref="BH511:BJ511"/>
    <mergeCell ref="BK511:BN511"/>
    <mergeCell ref="BO511:BR511"/>
    <mergeCell ref="BS509:CB509"/>
    <mergeCell ref="CC509:CH509"/>
    <mergeCell ref="B510:E510"/>
    <mergeCell ref="F510:I510"/>
    <mergeCell ref="J510:L510"/>
    <mergeCell ref="M510:O510"/>
    <mergeCell ref="P510:T510"/>
    <mergeCell ref="U510:AC510"/>
    <mergeCell ref="AD510:AF510"/>
    <mergeCell ref="AG510:AI510"/>
    <mergeCell ref="AJ510:AN510"/>
    <mergeCell ref="AO510:AS510"/>
    <mergeCell ref="AT510:AX510"/>
    <mergeCell ref="AY510:BA510"/>
    <mergeCell ref="BB510:BD510"/>
    <mergeCell ref="BE510:BG510"/>
    <mergeCell ref="BH510:BJ510"/>
    <mergeCell ref="BK510:BN510"/>
    <mergeCell ref="BO510:BR510"/>
    <mergeCell ref="BS510:CB510"/>
    <mergeCell ref="CC510:CH510"/>
    <mergeCell ref="B509:E509"/>
    <mergeCell ref="F509:I509"/>
    <mergeCell ref="J509:L509"/>
    <mergeCell ref="M509:O509"/>
    <mergeCell ref="P509:T509"/>
    <mergeCell ref="U509:AC509"/>
    <mergeCell ref="AD509:AF509"/>
    <mergeCell ref="AG509:AI509"/>
    <mergeCell ref="AJ509:AN509"/>
    <mergeCell ref="AO509:AS509"/>
    <mergeCell ref="AT509:AX509"/>
    <mergeCell ref="AY509:BA509"/>
    <mergeCell ref="BB509:BD509"/>
    <mergeCell ref="BE509:BG509"/>
    <mergeCell ref="BH509:BJ509"/>
    <mergeCell ref="BK509:BN509"/>
    <mergeCell ref="BO509:BR509"/>
    <mergeCell ref="BS507:CB507"/>
    <mergeCell ref="CC507:CH507"/>
    <mergeCell ref="B508:E508"/>
    <mergeCell ref="F508:I508"/>
    <mergeCell ref="J508:L508"/>
    <mergeCell ref="M508:O508"/>
    <mergeCell ref="P508:T508"/>
    <mergeCell ref="U508:AC508"/>
    <mergeCell ref="AD508:AF508"/>
    <mergeCell ref="AG508:AI508"/>
    <mergeCell ref="AJ508:AN508"/>
    <mergeCell ref="AO508:AS508"/>
    <mergeCell ref="AT508:AX508"/>
    <mergeCell ref="AY508:BA508"/>
    <mergeCell ref="BB508:BD508"/>
    <mergeCell ref="BE508:BG508"/>
    <mergeCell ref="BH508:BJ508"/>
    <mergeCell ref="BK508:BN508"/>
    <mergeCell ref="BO508:BR508"/>
    <mergeCell ref="BS508:CB508"/>
    <mergeCell ref="CC508:CH508"/>
    <mergeCell ref="B507:E507"/>
    <mergeCell ref="F507:I507"/>
    <mergeCell ref="J507:L507"/>
    <mergeCell ref="M507:O507"/>
    <mergeCell ref="P507:T507"/>
    <mergeCell ref="U507:AC507"/>
    <mergeCell ref="AD507:AF507"/>
    <mergeCell ref="AG507:AI507"/>
    <mergeCell ref="AJ507:AN507"/>
    <mergeCell ref="AO507:AS507"/>
    <mergeCell ref="AT507:AX507"/>
    <mergeCell ref="AY507:BA507"/>
    <mergeCell ref="BB507:BD507"/>
    <mergeCell ref="BE507:BG507"/>
    <mergeCell ref="BH507:BJ507"/>
    <mergeCell ref="BK507:BN507"/>
    <mergeCell ref="BO507:BR507"/>
    <mergeCell ref="BS505:CB505"/>
    <mergeCell ref="CC505:CH505"/>
    <mergeCell ref="B506:E506"/>
    <mergeCell ref="F506:I506"/>
    <mergeCell ref="J506:L506"/>
    <mergeCell ref="M506:O506"/>
    <mergeCell ref="P506:T506"/>
    <mergeCell ref="U506:AC506"/>
    <mergeCell ref="AD506:AF506"/>
    <mergeCell ref="AG506:AI506"/>
    <mergeCell ref="AJ506:AN506"/>
    <mergeCell ref="AO506:AS506"/>
    <mergeCell ref="AT506:AX506"/>
    <mergeCell ref="AY506:BA506"/>
    <mergeCell ref="BB506:BD506"/>
    <mergeCell ref="BE506:BG506"/>
    <mergeCell ref="BH506:BJ506"/>
    <mergeCell ref="BK506:BN506"/>
    <mergeCell ref="BO506:BR506"/>
    <mergeCell ref="BS506:CB506"/>
    <mergeCell ref="CC506:CH506"/>
    <mergeCell ref="B505:E505"/>
    <mergeCell ref="F505:I505"/>
    <mergeCell ref="J505:L505"/>
    <mergeCell ref="M505:O505"/>
    <mergeCell ref="P505:T505"/>
    <mergeCell ref="U505:AC505"/>
    <mergeCell ref="AD505:AF505"/>
    <mergeCell ref="AG505:AI505"/>
    <mergeCell ref="AJ505:AN505"/>
    <mergeCell ref="AO505:AS505"/>
    <mergeCell ref="AT505:AX505"/>
    <mergeCell ref="AY505:BA505"/>
    <mergeCell ref="BB505:BD505"/>
    <mergeCell ref="BE505:BG505"/>
    <mergeCell ref="BH505:BJ505"/>
    <mergeCell ref="BK505:BN505"/>
    <mergeCell ref="BO505:BR505"/>
    <mergeCell ref="BS503:CB503"/>
    <mergeCell ref="CC503:CH503"/>
    <mergeCell ref="B504:E504"/>
    <mergeCell ref="F504:I504"/>
    <mergeCell ref="J504:L504"/>
    <mergeCell ref="M504:O504"/>
    <mergeCell ref="P504:T504"/>
    <mergeCell ref="U504:AC504"/>
    <mergeCell ref="AD504:AF504"/>
    <mergeCell ref="AG504:AI504"/>
    <mergeCell ref="AJ504:AN504"/>
    <mergeCell ref="AO504:AS504"/>
    <mergeCell ref="AT504:AX504"/>
    <mergeCell ref="AY504:BA504"/>
    <mergeCell ref="BB504:BD504"/>
    <mergeCell ref="BE504:BG504"/>
    <mergeCell ref="BH504:BJ504"/>
    <mergeCell ref="BK504:BN504"/>
    <mergeCell ref="BO504:BR504"/>
    <mergeCell ref="BS504:CB504"/>
    <mergeCell ref="CC504:CH504"/>
    <mergeCell ref="B503:E503"/>
    <mergeCell ref="F503:I503"/>
    <mergeCell ref="J503:L503"/>
    <mergeCell ref="M503:O503"/>
    <mergeCell ref="P503:T503"/>
    <mergeCell ref="U503:AC503"/>
    <mergeCell ref="AD503:AF503"/>
    <mergeCell ref="AG503:AI503"/>
    <mergeCell ref="AJ503:AN503"/>
    <mergeCell ref="AO503:AS503"/>
    <mergeCell ref="AT503:AX503"/>
    <mergeCell ref="AY503:BA503"/>
    <mergeCell ref="BB503:BD503"/>
    <mergeCell ref="BE503:BG503"/>
    <mergeCell ref="BH503:BJ503"/>
    <mergeCell ref="BK503:BN503"/>
    <mergeCell ref="BO503:BR503"/>
    <mergeCell ref="BS501:CB501"/>
    <mergeCell ref="CC501:CH501"/>
    <mergeCell ref="B502:E502"/>
    <mergeCell ref="F502:I502"/>
    <mergeCell ref="J502:L502"/>
    <mergeCell ref="M502:O502"/>
    <mergeCell ref="P502:T502"/>
    <mergeCell ref="U502:AC502"/>
    <mergeCell ref="AD502:AF502"/>
    <mergeCell ref="AG502:AI502"/>
    <mergeCell ref="AJ502:AN502"/>
    <mergeCell ref="AO502:AS502"/>
    <mergeCell ref="AT502:AX502"/>
    <mergeCell ref="AY502:BA502"/>
    <mergeCell ref="BB502:BD502"/>
    <mergeCell ref="BE502:BG502"/>
    <mergeCell ref="BH502:BJ502"/>
    <mergeCell ref="BK502:BN502"/>
    <mergeCell ref="BO502:BR502"/>
    <mergeCell ref="BS502:CB502"/>
    <mergeCell ref="CC502:CH502"/>
    <mergeCell ref="B501:E501"/>
    <mergeCell ref="F501:I501"/>
    <mergeCell ref="J501:L501"/>
    <mergeCell ref="M501:O501"/>
    <mergeCell ref="P501:T501"/>
    <mergeCell ref="U501:AC501"/>
    <mergeCell ref="AD501:AF501"/>
    <mergeCell ref="AG501:AI501"/>
    <mergeCell ref="AJ501:AN501"/>
    <mergeCell ref="AO501:AS501"/>
    <mergeCell ref="AT501:AX501"/>
    <mergeCell ref="AY501:BA501"/>
    <mergeCell ref="BB501:BD501"/>
    <mergeCell ref="BE501:BG501"/>
    <mergeCell ref="BH501:BJ501"/>
    <mergeCell ref="BK501:BN501"/>
    <mergeCell ref="BO501:BR501"/>
    <mergeCell ref="BS499:CB499"/>
    <mergeCell ref="CC499:CH499"/>
    <mergeCell ref="B500:E500"/>
    <mergeCell ref="F500:I500"/>
    <mergeCell ref="J500:L500"/>
    <mergeCell ref="M500:O500"/>
    <mergeCell ref="P500:T500"/>
    <mergeCell ref="U500:AC500"/>
    <mergeCell ref="AD500:AF500"/>
    <mergeCell ref="AG500:AI500"/>
    <mergeCell ref="AJ500:AN500"/>
    <mergeCell ref="AO500:AS500"/>
    <mergeCell ref="AT500:AX500"/>
    <mergeCell ref="AY500:BA500"/>
    <mergeCell ref="BB500:BD500"/>
    <mergeCell ref="BE500:BG500"/>
    <mergeCell ref="BH500:BJ500"/>
    <mergeCell ref="BK500:BN500"/>
    <mergeCell ref="BO500:BR500"/>
    <mergeCell ref="BS500:CB500"/>
    <mergeCell ref="CC500:CH500"/>
    <mergeCell ref="B499:E499"/>
    <mergeCell ref="F499:I499"/>
    <mergeCell ref="J499:L499"/>
    <mergeCell ref="M499:O499"/>
    <mergeCell ref="P499:T499"/>
    <mergeCell ref="U499:AC499"/>
    <mergeCell ref="AD499:AF499"/>
    <mergeCell ref="AG499:AI499"/>
    <mergeCell ref="AJ499:AN499"/>
    <mergeCell ref="AO499:AS499"/>
    <mergeCell ref="AT499:AX499"/>
    <mergeCell ref="AY499:BA499"/>
    <mergeCell ref="BB499:BD499"/>
    <mergeCell ref="BE499:BG499"/>
    <mergeCell ref="BH499:BJ499"/>
    <mergeCell ref="BK499:BN499"/>
    <mergeCell ref="BO499:BR499"/>
    <mergeCell ref="BS497:CB497"/>
    <mergeCell ref="CC497:CH497"/>
    <mergeCell ref="B498:E498"/>
    <mergeCell ref="F498:I498"/>
    <mergeCell ref="J498:L498"/>
    <mergeCell ref="M498:O498"/>
    <mergeCell ref="P498:T498"/>
    <mergeCell ref="U498:AC498"/>
    <mergeCell ref="AD498:AF498"/>
    <mergeCell ref="AG498:AI498"/>
    <mergeCell ref="AJ498:AN498"/>
    <mergeCell ref="AO498:AS498"/>
    <mergeCell ref="AT498:AX498"/>
    <mergeCell ref="AY498:BA498"/>
    <mergeCell ref="BB498:BD498"/>
    <mergeCell ref="BE498:BG498"/>
    <mergeCell ref="BH498:BJ498"/>
    <mergeCell ref="BK498:BN498"/>
    <mergeCell ref="BO498:BR498"/>
    <mergeCell ref="BS498:CB498"/>
    <mergeCell ref="CC498:CH498"/>
    <mergeCell ref="B497:E497"/>
    <mergeCell ref="F497:I497"/>
    <mergeCell ref="J497:L497"/>
    <mergeCell ref="M497:O497"/>
    <mergeCell ref="P497:T497"/>
    <mergeCell ref="U497:AC497"/>
    <mergeCell ref="AD497:AF497"/>
    <mergeCell ref="AG497:AI497"/>
    <mergeCell ref="AJ497:AN497"/>
    <mergeCell ref="AO497:AS497"/>
    <mergeCell ref="AT497:AX497"/>
    <mergeCell ref="AY497:BA497"/>
    <mergeCell ref="BB497:BD497"/>
    <mergeCell ref="BE497:BG497"/>
    <mergeCell ref="BH497:BJ497"/>
    <mergeCell ref="BK497:BN497"/>
    <mergeCell ref="BO497:BR497"/>
    <mergeCell ref="BS495:CB495"/>
    <mergeCell ref="CC495:CH495"/>
    <mergeCell ref="B496:E496"/>
    <mergeCell ref="F496:I496"/>
    <mergeCell ref="J496:L496"/>
    <mergeCell ref="M496:O496"/>
    <mergeCell ref="P496:T496"/>
    <mergeCell ref="U496:AC496"/>
    <mergeCell ref="AD496:AF496"/>
    <mergeCell ref="AG496:AI496"/>
    <mergeCell ref="AJ496:AN496"/>
    <mergeCell ref="AO496:AS496"/>
    <mergeCell ref="AT496:AX496"/>
    <mergeCell ref="AY496:BA496"/>
    <mergeCell ref="BB496:BD496"/>
    <mergeCell ref="BE496:BG496"/>
    <mergeCell ref="BH496:BJ496"/>
    <mergeCell ref="BK496:BN496"/>
    <mergeCell ref="BO496:BR496"/>
    <mergeCell ref="BS496:CB496"/>
    <mergeCell ref="CC496:CH496"/>
    <mergeCell ref="B495:E495"/>
    <mergeCell ref="F495:I495"/>
    <mergeCell ref="J495:L495"/>
    <mergeCell ref="M495:O495"/>
    <mergeCell ref="P495:T495"/>
    <mergeCell ref="U495:AC495"/>
    <mergeCell ref="AD495:AF495"/>
    <mergeCell ref="AG495:AI495"/>
    <mergeCell ref="AJ495:AN495"/>
    <mergeCell ref="AO495:AS495"/>
    <mergeCell ref="AT495:AX495"/>
    <mergeCell ref="AY495:BA495"/>
    <mergeCell ref="BB495:BD495"/>
    <mergeCell ref="BE495:BG495"/>
    <mergeCell ref="BH495:BJ495"/>
    <mergeCell ref="BK495:BN495"/>
    <mergeCell ref="BO495:BR495"/>
    <mergeCell ref="BS493:CB493"/>
    <mergeCell ref="CC493:CH493"/>
    <mergeCell ref="B494:E494"/>
    <mergeCell ref="F494:I494"/>
    <mergeCell ref="J494:L494"/>
    <mergeCell ref="M494:O494"/>
    <mergeCell ref="P494:T494"/>
    <mergeCell ref="U494:AC494"/>
    <mergeCell ref="AD494:AF494"/>
    <mergeCell ref="AG494:AI494"/>
    <mergeCell ref="AJ494:AN494"/>
    <mergeCell ref="AO494:AS494"/>
    <mergeCell ref="AT494:AX494"/>
    <mergeCell ref="AY494:BA494"/>
    <mergeCell ref="BB494:BD494"/>
    <mergeCell ref="BE494:BG494"/>
    <mergeCell ref="BH494:BJ494"/>
    <mergeCell ref="BK494:BN494"/>
    <mergeCell ref="BO494:BR494"/>
    <mergeCell ref="BS494:CB494"/>
    <mergeCell ref="CC494:CH494"/>
    <mergeCell ref="B493:E493"/>
    <mergeCell ref="F493:I493"/>
    <mergeCell ref="J493:L493"/>
    <mergeCell ref="M493:O493"/>
    <mergeCell ref="P493:T493"/>
    <mergeCell ref="U493:AC493"/>
    <mergeCell ref="AD493:AF493"/>
    <mergeCell ref="AG493:AI493"/>
    <mergeCell ref="AJ493:AN493"/>
    <mergeCell ref="AO493:AS493"/>
    <mergeCell ref="AT493:AX493"/>
    <mergeCell ref="AY493:BA493"/>
    <mergeCell ref="BB493:BD493"/>
    <mergeCell ref="BE493:BG493"/>
    <mergeCell ref="BH493:BJ493"/>
    <mergeCell ref="BK493:BN493"/>
    <mergeCell ref="BO493:BR493"/>
    <mergeCell ref="BS491:CB491"/>
    <mergeCell ref="CC491:CH491"/>
    <mergeCell ref="B492:E492"/>
    <mergeCell ref="F492:I492"/>
    <mergeCell ref="J492:L492"/>
    <mergeCell ref="M492:O492"/>
    <mergeCell ref="P492:T492"/>
    <mergeCell ref="U492:AC492"/>
    <mergeCell ref="AD492:AF492"/>
    <mergeCell ref="AG492:AI492"/>
    <mergeCell ref="AJ492:AN492"/>
    <mergeCell ref="AO492:AS492"/>
    <mergeCell ref="AT492:AX492"/>
    <mergeCell ref="AY492:BA492"/>
    <mergeCell ref="BB492:BD492"/>
    <mergeCell ref="BE492:BG492"/>
    <mergeCell ref="BH492:BJ492"/>
    <mergeCell ref="BK492:BN492"/>
    <mergeCell ref="BO492:BR492"/>
    <mergeCell ref="BS492:CB492"/>
    <mergeCell ref="CC492:CH492"/>
    <mergeCell ref="B491:E491"/>
    <mergeCell ref="F491:I491"/>
    <mergeCell ref="J491:L491"/>
    <mergeCell ref="M491:O491"/>
    <mergeCell ref="P491:T491"/>
    <mergeCell ref="U491:AC491"/>
    <mergeCell ref="AD491:AF491"/>
    <mergeCell ref="AG491:AI491"/>
    <mergeCell ref="AJ491:AN491"/>
    <mergeCell ref="AO491:AS491"/>
    <mergeCell ref="AT491:AX491"/>
    <mergeCell ref="AY491:BA491"/>
    <mergeCell ref="BB491:BD491"/>
    <mergeCell ref="BE491:BG491"/>
    <mergeCell ref="BH491:BJ491"/>
    <mergeCell ref="BK491:BN491"/>
    <mergeCell ref="BO491:BR491"/>
    <mergeCell ref="BS489:CB489"/>
    <mergeCell ref="CC489:CH489"/>
    <mergeCell ref="B490:E490"/>
    <mergeCell ref="F490:I490"/>
    <mergeCell ref="J490:L490"/>
    <mergeCell ref="M490:O490"/>
    <mergeCell ref="P490:T490"/>
    <mergeCell ref="U490:AC490"/>
    <mergeCell ref="AD490:AF490"/>
    <mergeCell ref="AG490:AI490"/>
    <mergeCell ref="AJ490:AN490"/>
    <mergeCell ref="AO490:AS490"/>
    <mergeCell ref="AT490:AX490"/>
    <mergeCell ref="AY490:BA490"/>
    <mergeCell ref="BB490:BD490"/>
    <mergeCell ref="BE490:BG490"/>
    <mergeCell ref="BH490:BJ490"/>
    <mergeCell ref="BK490:BN490"/>
    <mergeCell ref="BO490:BR490"/>
    <mergeCell ref="BS490:CB490"/>
    <mergeCell ref="CC490:CH490"/>
    <mergeCell ref="B489:E489"/>
    <mergeCell ref="F489:I489"/>
    <mergeCell ref="J489:L489"/>
    <mergeCell ref="M489:O489"/>
    <mergeCell ref="P489:T489"/>
    <mergeCell ref="U489:AC489"/>
    <mergeCell ref="AD489:AF489"/>
    <mergeCell ref="AG489:AI489"/>
    <mergeCell ref="AJ489:AN489"/>
    <mergeCell ref="AO489:AS489"/>
    <mergeCell ref="AT489:AX489"/>
    <mergeCell ref="AY489:BA489"/>
    <mergeCell ref="BB489:BD489"/>
    <mergeCell ref="BE489:BG489"/>
    <mergeCell ref="BH489:BJ489"/>
    <mergeCell ref="BK489:BN489"/>
    <mergeCell ref="BO489:BR489"/>
    <mergeCell ref="BS487:CB487"/>
    <mergeCell ref="CC487:CH487"/>
    <mergeCell ref="B488:E488"/>
    <mergeCell ref="F488:I488"/>
    <mergeCell ref="J488:L488"/>
    <mergeCell ref="M488:O488"/>
    <mergeCell ref="P488:T488"/>
    <mergeCell ref="U488:AC488"/>
    <mergeCell ref="AD488:AF488"/>
    <mergeCell ref="AG488:AI488"/>
    <mergeCell ref="AJ488:AN488"/>
    <mergeCell ref="AO488:AS488"/>
    <mergeCell ref="AT488:AX488"/>
    <mergeCell ref="AY488:BA488"/>
    <mergeCell ref="BB488:BD488"/>
    <mergeCell ref="BE488:BG488"/>
    <mergeCell ref="BH488:BJ488"/>
    <mergeCell ref="BK488:BN488"/>
    <mergeCell ref="BO488:BR488"/>
    <mergeCell ref="BS488:CB488"/>
    <mergeCell ref="CC488:CH488"/>
    <mergeCell ref="B487:E487"/>
    <mergeCell ref="F487:I487"/>
    <mergeCell ref="J487:L487"/>
    <mergeCell ref="M487:O487"/>
    <mergeCell ref="P487:T487"/>
    <mergeCell ref="U487:AC487"/>
    <mergeCell ref="AD487:AF487"/>
    <mergeCell ref="AG487:AI487"/>
    <mergeCell ref="AJ487:AN487"/>
    <mergeCell ref="AO487:AS487"/>
    <mergeCell ref="AT487:AX487"/>
    <mergeCell ref="AY487:BA487"/>
    <mergeCell ref="BB487:BD487"/>
    <mergeCell ref="BE487:BG487"/>
    <mergeCell ref="BH487:BJ487"/>
    <mergeCell ref="BK487:BN487"/>
    <mergeCell ref="BO487:BR487"/>
    <mergeCell ref="BS485:CB485"/>
    <mergeCell ref="CC485:CH485"/>
    <mergeCell ref="B486:E486"/>
    <mergeCell ref="F486:I486"/>
    <mergeCell ref="J486:L486"/>
    <mergeCell ref="M486:O486"/>
    <mergeCell ref="P486:T486"/>
    <mergeCell ref="U486:AC486"/>
    <mergeCell ref="AD486:AF486"/>
    <mergeCell ref="AG486:AI486"/>
    <mergeCell ref="AJ486:AN486"/>
    <mergeCell ref="AO486:AS486"/>
    <mergeCell ref="AT486:AX486"/>
    <mergeCell ref="AY486:BA486"/>
    <mergeCell ref="BB486:BD486"/>
    <mergeCell ref="BE486:BG486"/>
    <mergeCell ref="BH486:BJ486"/>
    <mergeCell ref="BK486:BN486"/>
    <mergeCell ref="BO486:BR486"/>
    <mergeCell ref="BS486:CB486"/>
    <mergeCell ref="CC486:CH486"/>
    <mergeCell ref="B485:E485"/>
    <mergeCell ref="F485:I485"/>
    <mergeCell ref="J485:L485"/>
    <mergeCell ref="M485:O485"/>
    <mergeCell ref="P485:T485"/>
    <mergeCell ref="U485:AC485"/>
    <mergeCell ref="AD485:AF485"/>
    <mergeCell ref="AG485:AI485"/>
    <mergeCell ref="AJ485:AN485"/>
    <mergeCell ref="AO485:AS485"/>
    <mergeCell ref="AT485:AX485"/>
    <mergeCell ref="AY485:BA485"/>
    <mergeCell ref="BB485:BD485"/>
    <mergeCell ref="BE485:BG485"/>
    <mergeCell ref="BH485:BJ485"/>
    <mergeCell ref="BK485:BN485"/>
    <mergeCell ref="BO485:BR485"/>
    <mergeCell ref="BS483:CB483"/>
    <mergeCell ref="CC483:CH483"/>
    <mergeCell ref="B484:E484"/>
    <mergeCell ref="F484:I484"/>
    <mergeCell ref="J484:L484"/>
    <mergeCell ref="M484:O484"/>
    <mergeCell ref="P484:T484"/>
    <mergeCell ref="U484:AC484"/>
    <mergeCell ref="AD484:AF484"/>
    <mergeCell ref="AG484:AI484"/>
    <mergeCell ref="AJ484:AN484"/>
    <mergeCell ref="AO484:AS484"/>
    <mergeCell ref="AT484:AX484"/>
    <mergeCell ref="AY484:BA484"/>
    <mergeCell ref="BB484:BD484"/>
    <mergeCell ref="BE484:BG484"/>
    <mergeCell ref="BH484:BJ484"/>
    <mergeCell ref="BK484:BN484"/>
    <mergeCell ref="BO484:BR484"/>
    <mergeCell ref="BS484:CB484"/>
    <mergeCell ref="CC484:CH484"/>
    <mergeCell ref="B483:E483"/>
    <mergeCell ref="F483:I483"/>
    <mergeCell ref="J483:L483"/>
    <mergeCell ref="M483:O483"/>
    <mergeCell ref="P483:T483"/>
    <mergeCell ref="U483:AC483"/>
    <mergeCell ref="AD483:AF483"/>
    <mergeCell ref="AG483:AI483"/>
    <mergeCell ref="AJ483:AN483"/>
    <mergeCell ref="AO483:AS483"/>
    <mergeCell ref="AT483:AX483"/>
    <mergeCell ref="AY483:BA483"/>
    <mergeCell ref="BB483:BD483"/>
    <mergeCell ref="BE483:BG483"/>
    <mergeCell ref="BH483:BJ483"/>
    <mergeCell ref="BK483:BN483"/>
    <mergeCell ref="BO483:BR483"/>
    <mergeCell ref="BS481:CB481"/>
    <mergeCell ref="CC481:CH481"/>
    <mergeCell ref="B482:E482"/>
    <mergeCell ref="F482:I482"/>
    <mergeCell ref="J482:L482"/>
    <mergeCell ref="M482:O482"/>
    <mergeCell ref="P482:T482"/>
    <mergeCell ref="U482:AC482"/>
    <mergeCell ref="AD482:AF482"/>
    <mergeCell ref="AG482:AI482"/>
    <mergeCell ref="AJ482:AN482"/>
    <mergeCell ref="AO482:AS482"/>
    <mergeCell ref="AT482:AX482"/>
    <mergeCell ref="AY482:BA482"/>
    <mergeCell ref="BB482:BD482"/>
    <mergeCell ref="BE482:BG482"/>
    <mergeCell ref="BH482:BJ482"/>
    <mergeCell ref="BK482:BN482"/>
    <mergeCell ref="BO482:BR482"/>
    <mergeCell ref="BS482:CB482"/>
    <mergeCell ref="CC482:CH482"/>
    <mergeCell ref="B481:E481"/>
    <mergeCell ref="F481:I481"/>
    <mergeCell ref="J481:L481"/>
    <mergeCell ref="M481:O481"/>
    <mergeCell ref="P481:T481"/>
    <mergeCell ref="U481:AC481"/>
    <mergeCell ref="AD481:AF481"/>
    <mergeCell ref="AG481:AI481"/>
    <mergeCell ref="AJ481:AN481"/>
    <mergeCell ref="AO481:AS481"/>
    <mergeCell ref="AT481:AX481"/>
    <mergeCell ref="AY481:BA481"/>
    <mergeCell ref="BB481:BD481"/>
    <mergeCell ref="BE481:BG481"/>
    <mergeCell ref="BH481:BJ481"/>
    <mergeCell ref="BK481:BN481"/>
    <mergeCell ref="BO481:BR481"/>
    <mergeCell ref="BS479:CB479"/>
    <mergeCell ref="CC479:CH479"/>
    <mergeCell ref="B480:E480"/>
    <mergeCell ref="F480:I480"/>
    <mergeCell ref="J480:L480"/>
    <mergeCell ref="M480:O480"/>
    <mergeCell ref="P480:T480"/>
    <mergeCell ref="U480:AC480"/>
    <mergeCell ref="AD480:AF480"/>
    <mergeCell ref="AG480:AI480"/>
    <mergeCell ref="AJ480:AN480"/>
    <mergeCell ref="AO480:AS480"/>
    <mergeCell ref="AT480:AX480"/>
    <mergeCell ref="AY480:BA480"/>
    <mergeCell ref="BB480:BD480"/>
    <mergeCell ref="BE480:BG480"/>
    <mergeCell ref="BH480:BJ480"/>
    <mergeCell ref="BK480:BN480"/>
    <mergeCell ref="BO480:BR480"/>
    <mergeCell ref="BS480:CB480"/>
    <mergeCell ref="CC480:CH480"/>
    <mergeCell ref="B479:E479"/>
    <mergeCell ref="F479:I479"/>
    <mergeCell ref="J479:L479"/>
    <mergeCell ref="M479:O479"/>
    <mergeCell ref="P479:T479"/>
    <mergeCell ref="U479:AC479"/>
    <mergeCell ref="AD479:AF479"/>
    <mergeCell ref="AG479:AI479"/>
    <mergeCell ref="AJ479:AN479"/>
    <mergeCell ref="AO479:AS479"/>
    <mergeCell ref="AT479:AX479"/>
    <mergeCell ref="AY479:BA479"/>
    <mergeCell ref="BB479:BD479"/>
    <mergeCell ref="BE479:BG479"/>
    <mergeCell ref="BH479:BJ479"/>
    <mergeCell ref="BK479:BN479"/>
    <mergeCell ref="BO479:BR479"/>
    <mergeCell ref="BS477:CB477"/>
    <mergeCell ref="CC477:CH477"/>
    <mergeCell ref="B478:E478"/>
    <mergeCell ref="F478:I478"/>
    <mergeCell ref="J478:L478"/>
    <mergeCell ref="M478:O478"/>
    <mergeCell ref="P478:T478"/>
    <mergeCell ref="U478:AC478"/>
    <mergeCell ref="AD478:AF478"/>
    <mergeCell ref="AG478:AI478"/>
    <mergeCell ref="AJ478:AN478"/>
    <mergeCell ref="AO478:AS478"/>
    <mergeCell ref="AT478:AX478"/>
    <mergeCell ref="AY478:BA478"/>
    <mergeCell ref="BB478:BD478"/>
    <mergeCell ref="BE478:BG478"/>
    <mergeCell ref="BH478:BJ478"/>
    <mergeCell ref="BK478:BN478"/>
    <mergeCell ref="BO478:BR478"/>
    <mergeCell ref="BS478:CB478"/>
    <mergeCell ref="CC478:CH478"/>
    <mergeCell ref="B477:E477"/>
    <mergeCell ref="F477:I477"/>
    <mergeCell ref="J477:L477"/>
    <mergeCell ref="M477:O477"/>
    <mergeCell ref="P477:T477"/>
    <mergeCell ref="U477:AC477"/>
    <mergeCell ref="AD477:AF477"/>
    <mergeCell ref="AG477:AI477"/>
    <mergeCell ref="AJ477:AN477"/>
    <mergeCell ref="AO477:AS477"/>
    <mergeCell ref="AT477:AX477"/>
    <mergeCell ref="AY477:BA477"/>
    <mergeCell ref="BB477:BD477"/>
    <mergeCell ref="BE477:BG477"/>
    <mergeCell ref="BH477:BJ477"/>
    <mergeCell ref="BK477:BN477"/>
    <mergeCell ref="BO477:BR477"/>
    <mergeCell ref="BS475:CB475"/>
    <mergeCell ref="CC475:CH475"/>
    <mergeCell ref="B476:E476"/>
    <mergeCell ref="F476:I476"/>
    <mergeCell ref="J476:L476"/>
    <mergeCell ref="M476:O476"/>
    <mergeCell ref="P476:T476"/>
    <mergeCell ref="U476:AC476"/>
    <mergeCell ref="AD476:AF476"/>
    <mergeCell ref="AG476:AI476"/>
    <mergeCell ref="AJ476:AN476"/>
    <mergeCell ref="AO476:AS476"/>
    <mergeCell ref="AT476:AX476"/>
    <mergeCell ref="AY476:BA476"/>
    <mergeCell ref="BB476:BD476"/>
    <mergeCell ref="BE476:BG476"/>
    <mergeCell ref="BH476:BJ476"/>
    <mergeCell ref="BK476:BN476"/>
    <mergeCell ref="BO476:BR476"/>
    <mergeCell ref="BS476:CB476"/>
    <mergeCell ref="CC476:CH476"/>
    <mergeCell ref="B475:E475"/>
    <mergeCell ref="F475:I475"/>
    <mergeCell ref="J475:L475"/>
    <mergeCell ref="M475:O475"/>
    <mergeCell ref="P475:T475"/>
    <mergeCell ref="U475:AC475"/>
    <mergeCell ref="AD475:AF475"/>
    <mergeCell ref="AG475:AI475"/>
    <mergeCell ref="AJ475:AN475"/>
    <mergeCell ref="AO475:AS475"/>
    <mergeCell ref="AT475:AX475"/>
    <mergeCell ref="AY475:BA475"/>
    <mergeCell ref="BB475:BD475"/>
    <mergeCell ref="BE475:BG475"/>
    <mergeCell ref="BH475:BJ475"/>
    <mergeCell ref="BK475:BN475"/>
    <mergeCell ref="BO475:BR475"/>
    <mergeCell ref="BS473:CB473"/>
    <mergeCell ref="CC473:CH473"/>
    <mergeCell ref="B474:E474"/>
    <mergeCell ref="F474:I474"/>
    <mergeCell ref="J474:L474"/>
    <mergeCell ref="M474:O474"/>
    <mergeCell ref="P474:T474"/>
    <mergeCell ref="U474:AC474"/>
    <mergeCell ref="AD474:AF474"/>
    <mergeCell ref="AG474:AI474"/>
    <mergeCell ref="AJ474:AN474"/>
    <mergeCell ref="AO474:AS474"/>
    <mergeCell ref="AT474:AX474"/>
    <mergeCell ref="AY474:BA474"/>
    <mergeCell ref="BB474:BD474"/>
    <mergeCell ref="BE474:BG474"/>
    <mergeCell ref="BH474:BJ474"/>
    <mergeCell ref="BK474:BN474"/>
    <mergeCell ref="BO474:BR474"/>
    <mergeCell ref="BS474:CB474"/>
    <mergeCell ref="CC474:CH474"/>
    <mergeCell ref="B473:E473"/>
    <mergeCell ref="F473:I473"/>
    <mergeCell ref="J473:L473"/>
    <mergeCell ref="M473:O473"/>
    <mergeCell ref="P473:T473"/>
    <mergeCell ref="U473:AC473"/>
    <mergeCell ref="AD473:AF473"/>
    <mergeCell ref="AG473:AI473"/>
    <mergeCell ref="AJ473:AN473"/>
    <mergeCell ref="AO473:AS473"/>
    <mergeCell ref="AT473:AX473"/>
    <mergeCell ref="AY473:BA473"/>
    <mergeCell ref="BB473:BD473"/>
    <mergeCell ref="BE473:BG473"/>
    <mergeCell ref="BH473:BJ473"/>
    <mergeCell ref="BK473:BN473"/>
    <mergeCell ref="BO473:BR473"/>
    <mergeCell ref="BS471:CB471"/>
    <mergeCell ref="CC471:CH471"/>
    <mergeCell ref="B472:E472"/>
    <mergeCell ref="F472:I472"/>
    <mergeCell ref="J472:L472"/>
    <mergeCell ref="M472:O472"/>
    <mergeCell ref="P472:T472"/>
    <mergeCell ref="U472:AC472"/>
    <mergeCell ref="AD472:AF472"/>
    <mergeCell ref="AG472:AI472"/>
    <mergeCell ref="AJ472:AN472"/>
    <mergeCell ref="AO472:AS472"/>
    <mergeCell ref="AT472:AX472"/>
    <mergeCell ref="AY472:BA472"/>
    <mergeCell ref="BB472:BD472"/>
    <mergeCell ref="BE472:BG472"/>
    <mergeCell ref="BH472:BJ472"/>
    <mergeCell ref="BK472:BN472"/>
    <mergeCell ref="BO472:BR472"/>
    <mergeCell ref="BS472:CB472"/>
    <mergeCell ref="CC472:CH472"/>
    <mergeCell ref="B471:E471"/>
    <mergeCell ref="F471:I471"/>
    <mergeCell ref="J471:L471"/>
    <mergeCell ref="M471:O471"/>
    <mergeCell ref="P471:T471"/>
    <mergeCell ref="U471:AC471"/>
    <mergeCell ref="AD471:AF471"/>
    <mergeCell ref="AG471:AI471"/>
    <mergeCell ref="AJ471:AN471"/>
    <mergeCell ref="AO471:AS471"/>
    <mergeCell ref="AT471:AX471"/>
    <mergeCell ref="AY471:BA471"/>
    <mergeCell ref="BB471:BD471"/>
    <mergeCell ref="BE471:BG471"/>
    <mergeCell ref="BH471:BJ471"/>
    <mergeCell ref="BK471:BN471"/>
    <mergeCell ref="BO471:BR471"/>
    <mergeCell ref="BS469:CB469"/>
    <mergeCell ref="CC469:CH469"/>
    <mergeCell ref="B470:E470"/>
    <mergeCell ref="F470:I470"/>
    <mergeCell ref="J470:L470"/>
    <mergeCell ref="M470:O470"/>
    <mergeCell ref="P470:T470"/>
    <mergeCell ref="U470:AC470"/>
    <mergeCell ref="AD470:AF470"/>
    <mergeCell ref="AG470:AI470"/>
    <mergeCell ref="AJ470:AN470"/>
    <mergeCell ref="AO470:AS470"/>
    <mergeCell ref="AT470:AX470"/>
    <mergeCell ref="AY470:BA470"/>
    <mergeCell ref="BB470:BD470"/>
    <mergeCell ref="BE470:BG470"/>
    <mergeCell ref="BH470:BJ470"/>
    <mergeCell ref="BK470:BN470"/>
    <mergeCell ref="BO470:BR470"/>
    <mergeCell ref="BS470:CB470"/>
    <mergeCell ref="CC470:CH470"/>
    <mergeCell ref="B469:E469"/>
    <mergeCell ref="F469:I469"/>
    <mergeCell ref="J469:L469"/>
    <mergeCell ref="M469:O469"/>
    <mergeCell ref="P469:T469"/>
    <mergeCell ref="U469:AC469"/>
    <mergeCell ref="AD469:AF469"/>
    <mergeCell ref="AG469:AI469"/>
    <mergeCell ref="AJ469:AN469"/>
    <mergeCell ref="AO469:AS469"/>
    <mergeCell ref="AT469:AX469"/>
    <mergeCell ref="AY469:BA469"/>
    <mergeCell ref="BB469:BD469"/>
    <mergeCell ref="BE469:BG469"/>
    <mergeCell ref="BH469:BJ469"/>
    <mergeCell ref="BK469:BN469"/>
    <mergeCell ref="BO469:BR469"/>
    <mergeCell ref="BS467:CB467"/>
    <mergeCell ref="CC467:CH467"/>
    <mergeCell ref="B468:E468"/>
    <mergeCell ref="F468:I468"/>
    <mergeCell ref="J468:L468"/>
    <mergeCell ref="M468:O468"/>
    <mergeCell ref="P468:T468"/>
    <mergeCell ref="U468:AC468"/>
    <mergeCell ref="AD468:AF468"/>
    <mergeCell ref="AG468:AI468"/>
    <mergeCell ref="AJ468:AN468"/>
    <mergeCell ref="AO468:AS468"/>
    <mergeCell ref="AT468:AX468"/>
    <mergeCell ref="AY468:BA468"/>
    <mergeCell ref="BB468:BD468"/>
    <mergeCell ref="BE468:BG468"/>
    <mergeCell ref="BH468:BJ468"/>
    <mergeCell ref="BK468:BN468"/>
    <mergeCell ref="BO468:BR468"/>
    <mergeCell ref="BS468:CB468"/>
    <mergeCell ref="CC468:CH468"/>
    <mergeCell ref="B467:E467"/>
    <mergeCell ref="F467:I467"/>
    <mergeCell ref="J467:L467"/>
    <mergeCell ref="M467:O467"/>
    <mergeCell ref="P467:T467"/>
    <mergeCell ref="U467:AC467"/>
    <mergeCell ref="AD467:AF467"/>
    <mergeCell ref="AG467:AI467"/>
    <mergeCell ref="AJ467:AN467"/>
    <mergeCell ref="AO467:AS467"/>
    <mergeCell ref="AT467:AX467"/>
    <mergeCell ref="AY467:BA467"/>
    <mergeCell ref="BB467:BD467"/>
    <mergeCell ref="BE467:BG467"/>
    <mergeCell ref="BH467:BJ467"/>
    <mergeCell ref="BK467:BN467"/>
    <mergeCell ref="BO467:BR467"/>
    <mergeCell ref="BS465:CB465"/>
    <mergeCell ref="CC465:CH465"/>
    <mergeCell ref="B466:E466"/>
    <mergeCell ref="F466:I466"/>
    <mergeCell ref="J466:L466"/>
    <mergeCell ref="M466:O466"/>
    <mergeCell ref="P466:T466"/>
    <mergeCell ref="U466:AC466"/>
    <mergeCell ref="AD466:AF466"/>
    <mergeCell ref="AG466:AI466"/>
    <mergeCell ref="AJ466:AN466"/>
    <mergeCell ref="AO466:AS466"/>
    <mergeCell ref="AT466:AX466"/>
    <mergeCell ref="AY466:BA466"/>
    <mergeCell ref="BB466:BD466"/>
    <mergeCell ref="BE466:BG466"/>
    <mergeCell ref="BH466:BJ466"/>
    <mergeCell ref="BK466:BN466"/>
    <mergeCell ref="BO466:BR466"/>
    <mergeCell ref="BS466:CB466"/>
    <mergeCell ref="CC466:CH466"/>
    <mergeCell ref="B465:E465"/>
    <mergeCell ref="F465:I465"/>
    <mergeCell ref="J465:L465"/>
    <mergeCell ref="M465:O465"/>
    <mergeCell ref="P465:T465"/>
    <mergeCell ref="U465:AC465"/>
    <mergeCell ref="AD465:AF465"/>
    <mergeCell ref="AG465:AI465"/>
    <mergeCell ref="AJ465:AN465"/>
    <mergeCell ref="AO465:AS465"/>
    <mergeCell ref="AT465:AX465"/>
    <mergeCell ref="AY465:BA465"/>
    <mergeCell ref="BB465:BD465"/>
    <mergeCell ref="BE465:BG465"/>
    <mergeCell ref="BH465:BJ465"/>
    <mergeCell ref="BK465:BN465"/>
    <mergeCell ref="BO465:BR465"/>
    <mergeCell ref="BS463:CB463"/>
    <mergeCell ref="CC463:CH463"/>
    <mergeCell ref="B464:E464"/>
    <mergeCell ref="F464:I464"/>
    <mergeCell ref="J464:L464"/>
    <mergeCell ref="M464:O464"/>
    <mergeCell ref="P464:T464"/>
    <mergeCell ref="U464:AC464"/>
    <mergeCell ref="AD464:AF464"/>
    <mergeCell ref="AG464:AI464"/>
    <mergeCell ref="AJ464:AN464"/>
    <mergeCell ref="AO464:AS464"/>
    <mergeCell ref="AT464:AX464"/>
    <mergeCell ref="AY464:BA464"/>
    <mergeCell ref="BB464:BD464"/>
    <mergeCell ref="BE464:BG464"/>
    <mergeCell ref="BH464:BJ464"/>
    <mergeCell ref="BK464:BN464"/>
    <mergeCell ref="BO464:BR464"/>
    <mergeCell ref="BS464:CB464"/>
    <mergeCell ref="CC464:CH464"/>
    <mergeCell ref="B463:E463"/>
    <mergeCell ref="F463:I463"/>
    <mergeCell ref="J463:L463"/>
    <mergeCell ref="M463:O463"/>
    <mergeCell ref="P463:T463"/>
    <mergeCell ref="U463:AC463"/>
    <mergeCell ref="AD463:AF463"/>
    <mergeCell ref="AG463:AI463"/>
    <mergeCell ref="AJ463:AN463"/>
    <mergeCell ref="AO463:AS463"/>
    <mergeCell ref="AT463:AX463"/>
    <mergeCell ref="AY463:BA463"/>
    <mergeCell ref="BB463:BD463"/>
    <mergeCell ref="BE463:BG463"/>
    <mergeCell ref="BH463:BJ463"/>
    <mergeCell ref="BK463:BN463"/>
    <mergeCell ref="BO463:BR463"/>
    <mergeCell ref="BS461:CB461"/>
    <mergeCell ref="CC461:CH461"/>
    <mergeCell ref="B462:E462"/>
    <mergeCell ref="F462:I462"/>
    <mergeCell ref="J462:L462"/>
    <mergeCell ref="M462:O462"/>
    <mergeCell ref="P462:T462"/>
    <mergeCell ref="U462:AC462"/>
    <mergeCell ref="AD462:AF462"/>
    <mergeCell ref="AG462:AI462"/>
    <mergeCell ref="AJ462:AN462"/>
    <mergeCell ref="AO462:AS462"/>
    <mergeCell ref="AT462:AX462"/>
    <mergeCell ref="AY462:BA462"/>
    <mergeCell ref="BB462:BD462"/>
    <mergeCell ref="BE462:BG462"/>
    <mergeCell ref="BH462:BJ462"/>
    <mergeCell ref="BK462:BN462"/>
    <mergeCell ref="BO462:BR462"/>
    <mergeCell ref="BS462:CB462"/>
    <mergeCell ref="CC462:CH462"/>
    <mergeCell ref="B461:E461"/>
    <mergeCell ref="F461:I461"/>
    <mergeCell ref="J461:L461"/>
    <mergeCell ref="M461:O461"/>
    <mergeCell ref="P461:T461"/>
    <mergeCell ref="U461:AC461"/>
    <mergeCell ref="AD461:AF461"/>
    <mergeCell ref="AG461:AI461"/>
    <mergeCell ref="AJ461:AN461"/>
    <mergeCell ref="AO461:AS461"/>
    <mergeCell ref="AT461:AX461"/>
    <mergeCell ref="AY461:BA461"/>
    <mergeCell ref="BB461:BD461"/>
    <mergeCell ref="BE461:BG461"/>
    <mergeCell ref="BH461:BJ461"/>
    <mergeCell ref="BK461:BN461"/>
    <mergeCell ref="BO461:BR461"/>
    <mergeCell ref="BS459:CB459"/>
    <mergeCell ref="CC459:CH459"/>
    <mergeCell ref="B460:E460"/>
    <mergeCell ref="F460:I460"/>
    <mergeCell ref="J460:L460"/>
    <mergeCell ref="M460:O460"/>
    <mergeCell ref="P460:T460"/>
    <mergeCell ref="U460:AC460"/>
    <mergeCell ref="AD460:AF460"/>
    <mergeCell ref="AG460:AI460"/>
    <mergeCell ref="AJ460:AN460"/>
    <mergeCell ref="AO460:AS460"/>
    <mergeCell ref="AT460:AX460"/>
    <mergeCell ref="AY460:BA460"/>
    <mergeCell ref="BB460:BD460"/>
    <mergeCell ref="BE460:BG460"/>
    <mergeCell ref="BH460:BJ460"/>
    <mergeCell ref="BK460:BN460"/>
    <mergeCell ref="BO460:BR460"/>
    <mergeCell ref="BS460:CB460"/>
    <mergeCell ref="CC460:CH460"/>
    <mergeCell ref="B459:E459"/>
    <mergeCell ref="F459:I459"/>
    <mergeCell ref="J459:L459"/>
    <mergeCell ref="M459:O459"/>
    <mergeCell ref="P459:T459"/>
    <mergeCell ref="U459:AC459"/>
    <mergeCell ref="AD459:AF459"/>
    <mergeCell ref="AG459:AI459"/>
    <mergeCell ref="AJ459:AN459"/>
    <mergeCell ref="AO459:AS459"/>
    <mergeCell ref="AT459:AX459"/>
    <mergeCell ref="AY459:BA459"/>
    <mergeCell ref="BB459:BD459"/>
    <mergeCell ref="BE459:BG459"/>
    <mergeCell ref="BH459:BJ459"/>
    <mergeCell ref="BK459:BN459"/>
    <mergeCell ref="BO459:BR459"/>
    <mergeCell ref="BS457:CB457"/>
    <mergeCell ref="CC457:CH457"/>
    <mergeCell ref="B458:E458"/>
    <mergeCell ref="F458:I458"/>
    <mergeCell ref="J458:L458"/>
    <mergeCell ref="M458:O458"/>
    <mergeCell ref="P458:T458"/>
    <mergeCell ref="U458:AC458"/>
    <mergeCell ref="AD458:AF458"/>
    <mergeCell ref="AG458:AI458"/>
    <mergeCell ref="AJ458:AN458"/>
    <mergeCell ref="AO458:AS458"/>
    <mergeCell ref="AT458:AX458"/>
    <mergeCell ref="AY458:BA458"/>
    <mergeCell ref="BB458:BD458"/>
    <mergeCell ref="BE458:BG458"/>
    <mergeCell ref="BH458:BJ458"/>
    <mergeCell ref="BK458:BN458"/>
    <mergeCell ref="BO458:BR458"/>
    <mergeCell ref="BS458:CB458"/>
    <mergeCell ref="CC458:CH458"/>
    <mergeCell ref="B457:E457"/>
    <mergeCell ref="F457:I457"/>
    <mergeCell ref="J457:L457"/>
    <mergeCell ref="M457:O457"/>
    <mergeCell ref="P457:T457"/>
    <mergeCell ref="U457:AC457"/>
    <mergeCell ref="AD457:AF457"/>
    <mergeCell ref="AG457:AI457"/>
    <mergeCell ref="AJ457:AN457"/>
    <mergeCell ref="AO457:AS457"/>
    <mergeCell ref="AT457:AX457"/>
    <mergeCell ref="AY457:BA457"/>
    <mergeCell ref="BB457:BD457"/>
    <mergeCell ref="BE457:BG457"/>
    <mergeCell ref="BH457:BJ457"/>
    <mergeCell ref="BK457:BN457"/>
    <mergeCell ref="BO457:BR457"/>
    <mergeCell ref="BS455:CB455"/>
    <mergeCell ref="CC455:CH455"/>
    <mergeCell ref="B456:E456"/>
    <mergeCell ref="F456:I456"/>
    <mergeCell ref="J456:L456"/>
    <mergeCell ref="M456:O456"/>
    <mergeCell ref="P456:T456"/>
    <mergeCell ref="U456:AC456"/>
    <mergeCell ref="AD456:AF456"/>
    <mergeCell ref="AG456:AI456"/>
    <mergeCell ref="AJ456:AN456"/>
    <mergeCell ref="AO456:AS456"/>
    <mergeCell ref="AT456:AX456"/>
    <mergeCell ref="AY456:BA456"/>
    <mergeCell ref="BB456:BD456"/>
    <mergeCell ref="BE456:BG456"/>
    <mergeCell ref="BH456:BJ456"/>
    <mergeCell ref="BK456:BN456"/>
    <mergeCell ref="BO456:BR456"/>
    <mergeCell ref="BS456:CB456"/>
    <mergeCell ref="CC456:CH456"/>
    <mergeCell ref="B455:E455"/>
    <mergeCell ref="F455:I455"/>
    <mergeCell ref="J455:L455"/>
    <mergeCell ref="M455:O455"/>
    <mergeCell ref="P455:T455"/>
    <mergeCell ref="U455:AC455"/>
    <mergeCell ref="AD455:AF455"/>
    <mergeCell ref="AG455:AI455"/>
    <mergeCell ref="AJ455:AN455"/>
    <mergeCell ref="AO455:AS455"/>
    <mergeCell ref="AT455:AX455"/>
    <mergeCell ref="AY455:BA455"/>
    <mergeCell ref="BB455:BD455"/>
    <mergeCell ref="BE455:BG455"/>
    <mergeCell ref="BH455:BJ455"/>
    <mergeCell ref="BK455:BN455"/>
    <mergeCell ref="BO455:BR455"/>
    <mergeCell ref="BS453:CB453"/>
    <mergeCell ref="CC453:CH453"/>
    <mergeCell ref="B454:E454"/>
    <mergeCell ref="F454:I454"/>
    <mergeCell ref="J454:L454"/>
    <mergeCell ref="M454:O454"/>
    <mergeCell ref="P454:T454"/>
    <mergeCell ref="U454:AC454"/>
    <mergeCell ref="AD454:AF454"/>
    <mergeCell ref="AG454:AI454"/>
    <mergeCell ref="AJ454:AN454"/>
    <mergeCell ref="AO454:AS454"/>
    <mergeCell ref="AT454:AX454"/>
    <mergeCell ref="AY454:BA454"/>
    <mergeCell ref="BB454:BD454"/>
    <mergeCell ref="BE454:BG454"/>
    <mergeCell ref="BH454:BJ454"/>
    <mergeCell ref="BK454:BN454"/>
    <mergeCell ref="BO454:BR454"/>
    <mergeCell ref="BS454:CB454"/>
    <mergeCell ref="CC454:CH454"/>
    <mergeCell ref="B453:E453"/>
    <mergeCell ref="F453:I453"/>
    <mergeCell ref="J453:L453"/>
    <mergeCell ref="M453:O453"/>
    <mergeCell ref="P453:T453"/>
    <mergeCell ref="U453:AC453"/>
    <mergeCell ref="AD453:AF453"/>
    <mergeCell ref="AG453:AI453"/>
    <mergeCell ref="AJ453:AN453"/>
    <mergeCell ref="AO453:AS453"/>
    <mergeCell ref="AT453:AX453"/>
    <mergeCell ref="AY453:BA453"/>
    <mergeCell ref="BB453:BD453"/>
    <mergeCell ref="BE453:BG453"/>
    <mergeCell ref="BH453:BJ453"/>
    <mergeCell ref="BK453:BN453"/>
    <mergeCell ref="BO453:BR453"/>
    <mergeCell ref="BS451:CB451"/>
    <mergeCell ref="CC451:CH451"/>
    <mergeCell ref="B452:E452"/>
    <mergeCell ref="F452:I452"/>
    <mergeCell ref="J452:L452"/>
    <mergeCell ref="M452:O452"/>
    <mergeCell ref="P452:T452"/>
    <mergeCell ref="U452:AC452"/>
    <mergeCell ref="AD452:AF452"/>
    <mergeCell ref="AG452:AI452"/>
    <mergeCell ref="AJ452:AN452"/>
    <mergeCell ref="AO452:AS452"/>
    <mergeCell ref="AT452:AX452"/>
    <mergeCell ref="AY452:BA452"/>
    <mergeCell ref="BB452:BD452"/>
    <mergeCell ref="BE452:BG452"/>
    <mergeCell ref="BH452:BJ452"/>
    <mergeCell ref="BK452:BN452"/>
    <mergeCell ref="BO452:BR452"/>
    <mergeCell ref="BS452:CB452"/>
    <mergeCell ref="CC452:CH452"/>
    <mergeCell ref="B451:E451"/>
    <mergeCell ref="F451:I451"/>
    <mergeCell ref="J451:L451"/>
    <mergeCell ref="M451:O451"/>
    <mergeCell ref="P451:T451"/>
    <mergeCell ref="U451:AC451"/>
    <mergeCell ref="AD451:AF451"/>
    <mergeCell ref="AG451:AI451"/>
    <mergeCell ref="AJ451:AN451"/>
    <mergeCell ref="AO451:AS451"/>
    <mergeCell ref="AT451:AX451"/>
    <mergeCell ref="AY451:BA451"/>
    <mergeCell ref="BB451:BD451"/>
    <mergeCell ref="BE451:BG451"/>
    <mergeCell ref="BH451:BJ451"/>
    <mergeCell ref="BK451:BN451"/>
    <mergeCell ref="BO451:BR451"/>
    <mergeCell ref="BS449:CB449"/>
    <mergeCell ref="CC449:CH449"/>
    <mergeCell ref="B450:E450"/>
    <mergeCell ref="F450:I450"/>
    <mergeCell ref="J450:L450"/>
    <mergeCell ref="M450:O450"/>
    <mergeCell ref="P450:T450"/>
    <mergeCell ref="U450:AC450"/>
    <mergeCell ref="AD450:AF450"/>
    <mergeCell ref="AG450:AI450"/>
    <mergeCell ref="AJ450:AN450"/>
    <mergeCell ref="AO450:AS450"/>
    <mergeCell ref="AT450:AX450"/>
    <mergeCell ref="AY450:BA450"/>
    <mergeCell ref="BB450:BD450"/>
    <mergeCell ref="BE450:BG450"/>
    <mergeCell ref="BH450:BJ450"/>
    <mergeCell ref="BK450:BN450"/>
    <mergeCell ref="BO450:BR450"/>
    <mergeCell ref="BS450:CB450"/>
    <mergeCell ref="CC450:CH450"/>
    <mergeCell ref="B449:E449"/>
    <mergeCell ref="F449:I449"/>
    <mergeCell ref="J449:L449"/>
    <mergeCell ref="M449:O449"/>
    <mergeCell ref="P449:T449"/>
    <mergeCell ref="U449:AC449"/>
    <mergeCell ref="AD449:AF449"/>
    <mergeCell ref="AG449:AI449"/>
    <mergeCell ref="AJ449:AN449"/>
    <mergeCell ref="AO449:AS449"/>
    <mergeCell ref="AT449:AX449"/>
    <mergeCell ref="AY449:BA449"/>
    <mergeCell ref="BB449:BD449"/>
    <mergeCell ref="BE449:BG449"/>
    <mergeCell ref="BH449:BJ449"/>
    <mergeCell ref="BK449:BN449"/>
    <mergeCell ref="BO449:BR449"/>
    <mergeCell ref="BS447:CB447"/>
    <mergeCell ref="CC447:CH447"/>
    <mergeCell ref="B448:E448"/>
    <mergeCell ref="F448:I448"/>
    <mergeCell ref="J448:L448"/>
    <mergeCell ref="M448:O448"/>
    <mergeCell ref="P448:T448"/>
    <mergeCell ref="U448:AC448"/>
    <mergeCell ref="AD448:AF448"/>
    <mergeCell ref="AG448:AI448"/>
    <mergeCell ref="AJ448:AN448"/>
    <mergeCell ref="AO448:AS448"/>
    <mergeCell ref="AT448:AX448"/>
    <mergeCell ref="AY448:BA448"/>
    <mergeCell ref="BB448:BD448"/>
    <mergeCell ref="BE448:BG448"/>
    <mergeCell ref="BH448:BJ448"/>
    <mergeCell ref="BK448:BN448"/>
    <mergeCell ref="BO448:BR448"/>
    <mergeCell ref="BS448:CB448"/>
    <mergeCell ref="CC448:CH448"/>
    <mergeCell ref="B447:E447"/>
    <mergeCell ref="F447:I447"/>
    <mergeCell ref="J447:L447"/>
    <mergeCell ref="M447:O447"/>
    <mergeCell ref="P447:T447"/>
    <mergeCell ref="U447:AC447"/>
    <mergeCell ref="AD447:AF447"/>
    <mergeCell ref="AG447:AI447"/>
    <mergeCell ref="AJ447:AN447"/>
    <mergeCell ref="AO447:AS447"/>
    <mergeCell ref="AT447:AX447"/>
    <mergeCell ref="AY447:BA447"/>
    <mergeCell ref="BB447:BD447"/>
    <mergeCell ref="BE447:BG447"/>
    <mergeCell ref="BH447:BJ447"/>
    <mergeCell ref="BK447:BN447"/>
    <mergeCell ref="BO447:BR447"/>
    <mergeCell ref="BS445:CB445"/>
    <mergeCell ref="CC445:CH445"/>
    <mergeCell ref="B446:E446"/>
    <mergeCell ref="F446:I446"/>
    <mergeCell ref="J446:L446"/>
    <mergeCell ref="M446:O446"/>
    <mergeCell ref="P446:T446"/>
    <mergeCell ref="U446:AC446"/>
    <mergeCell ref="AD446:AF446"/>
    <mergeCell ref="AG446:AI446"/>
    <mergeCell ref="AJ446:AN446"/>
    <mergeCell ref="AO446:AS446"/>
    <mergeCell ref="AT446:AX446"/>
    <mergeCell ref="AY446:BA446"/>
    <mergeCell ref="BB446:BD446"/>
    <mergeCell ref="BE446:BG446"/>
    <mergeCell ref="BH446:BJ446"/>
    <mergeCell ref="BK446:BN446"/>
    <mergeCell ref="BO446:BR446"/>
    <mergeCell ref="BS446:CB446"/>
    <mergeCell ref="CC446:CH446"/>
    <mergeCell ref="B445:E445"/>
    <mergeCell ref="F445:I445"/>
    <mergeCell ref="J445:L445"/>
    <mergeCell ref="M445:O445"/>
    <mergeCell ref="P445:T445"/>
    <mergeCell ref="U445:AC445"/>
    <mergeCell ref="AD445:AF445"/>
    <mergeCell ref="AG445:AI445"/>
    <mergeCell ref="AJ445:AN445"/>
    <mergeCell ref="AO445:AS445"/>
    <mergeCell ref="AT445:AX445"/>
    <mergeCell ref="AY445:BA445"/>
    <mergeCell ref="BB445:BD445"/>
    <mergeCell ref="BE445:BG445"/>
    <mergeCell ref="BH445:BJ445"/>
    <mergeCell ref="BK445:BN445"/>
    <mergeCell ref="BO445:BR445"/>
    <mergeCell ref="BS443:CB443"/>
    <mergeCell ref="CC443:CH443"/>
    <mergeCell ref="B444:E444"/>
    <mergeCell ref="F444:I444"/>
    <mergeCell ref="J444:L444"/>
    <mergeCell ref="M444:O444"/>
    <mergeCell ref="P444:T444"/>
    <mergeCell ref="U444:AC444"/>
    <mergeCell ref="AD444:AF444"/>
    <mergeCell ref="AG444:AI444"/>
    <mergeCell ref="AJ444:AN444"/>
    <mergeCell ref="AO444:AS444"/>
    <mergeCell ref="AT444:AX444"/>
    <mergeCell ref="AY444:BA444"/>
    <mergeCell ref="BB444:BD444"/>
    <mergeCell ref="BE444:BG444"/>
    <mergeCell ref="BH444:BJ444"/>
    <mergeCell ref="BK444:BN444"/>
    <mergeCell ref="BO444:BR444"/>
    <mergeCell ref="BS444:CB444"/>
    <mergeCell ref="CC444:CH444"/>
    <mergeCell ref="B443:E443"/>
    <mergeCell ref="F443:I443"/>
    <mergeCell ref="J443:L443"/>
    <mergeCell ref="M443:O443"/>
    <mergeCell ref="P443:T443"/>
    <mergeCell ref="U443:AC443"/>
    <mergeCell ref="AD443:AF443"/>
    <mergeCell ref="AG443:AI443"/>
    <mergeCell ref="AJ443:AN443"/>
    <mergeCell ref="AO443:AS443"/>
    <mergeCell ref="AT443:AX443"/>
    <mergeCell ref="AY443:BA443"/>
    <mergeCell ref="BB443:BD443"/>
    <mergeCell ref="BE443:BG443"/>
    <mergeCell ref="BH443:BJ443"/>
    <mergeCell ref="BK443:BN443"/>
    <mergeCell ref="BO443:BR443"/>
    <mergeCell ref="BS441:CB441"/>
    <mergeCell ref="CC441:CH441"/>
    <mergeCell ref="B442:E442"/>
    <mergeCell ref="F442:I442"/>
    <mergeCell ref="J442:L442"/>
    <mergeCell ref="M442:O442"/>
    <mergeCell ref="P442:T442"/>
    <mergeCell ref="U442:AC442"/>
    <mergeCell ref="AD442:AF442"/>
    <mergeCell ref="AG442:AI442"/>
    <mergeCell ref="AJ442:AN442"/>
    <mergeCell ref="AO442:AS442"/>
    <mergeCell ref="AT442:AX442"/>
    <mergeCell ref="AY442:BA442"/>
    <mergeCell ref="BB442:BD442"/>
    <mergeCell ref="BE442:BG442"/>
    <mergeCell ref="BH442:BJ442"/>
    <mergeCell ref="BK442:BN442"/>
    <mergeCell ref="BO442:BR442"/>
    <mergeCell ref="BS442:CB442"/>
    <mergeCell ref="CC442:CH442"/>
    <mergeCell ref="B441:E441"/>
    <mergeCell ref="F441:I441"/>
    <mergeCell ref="J441:L441"/>
    <mergeCell ref="M441:O441"/>
    <mergeCell ref="P441:T441"/>
    <mergeCell ref="U441:AC441"/>
    <mergeCell ref="AD441:AF441"/>
    <mergeCell ref="AG441:AI441"/>
    <mergeCell ref="AJ441:AN441"/>
    <mergeCell ref="AO441:AS441"/>
    <mergeCell ref="AT441:AX441"/>
    <mergeCell ref="AY441:BA441"/>
    <mergeCell ref="BB441:BD441"/>
    <mergeCell ref="BE441:BG441"/>
    <mergeCell ref="BH441:BJ441"/>
    <mergeCell ref="BK441:BN441"/>
    <mergeCell ref="BO441:BR441"/>
    <mergeCell ref="BS439:CB439"/>
    <mergeCell ref="CC439:CH439"/>
    <mergeCell ref="B440:E440"/>
    <mergeCell ref="F440:I440"/>
    <mergeCell ref="J440:L440"/>
    <mergeCell ref="M440:O440"/>
    <mergeCell ref="P440:T440"/>
    <mergeCell ref="U440:AC440"/>
    <mergeCell ref="AD440:AF440"/>
    <mergeCell ref="AG440:AI440"/>
    <mergeCell ref="AJ440:AN440"/>
    <mergeCell ref="AO440:AS440"/>
    <mergeCell ref="AT440:AX440"/>
    <mergeCell ref="AY440:BA440"/>
    <mergeCell ref="BB440:BD440"/>
    <mergeCell ref="BE440:BG440"/>
    <mergeCell ref="BH440:BJ440"/>
    <mergeCell ref="BK440:BN440"/>
    <mergeCell ref="BO440:BR440"/>
    <mergeCell ref="BS440:CB440"/>
    <mergeCell ref="CC440:CH440"/>
    <mergeCell ref="B439:E439"/>
    <mergeCell ref="F439:I439"/>
    <mergeCell ref="J439:L439"/>
    <mergeCell ref="M439:O439"/>
    <mergeCell ref="P439:T439"/>
    <mergeCell ref="U439:AC439"/>
    <mergeCell ref="AD439:AF439"/>
    <mergeCell ref="AG439:AI439"/>
    <mergeCell ref="AJ439:AN439"/>
    <mergeCell ref="AO439:AS439"/>
    <mergeCell ref="AT439:AX439"/>
    <mergeCell ref="AY439:BA439"/>
    <mergeCell ref="BB439:BD439"/>
    <mergeCell ref="BE439:BG439"/>
    <mergeCell ref="BH439:BJ439"/>
    <mergeCell ref="BK439:BN439"/>
    <mergeCell ref="BO439:BR439"/>
    <mergeCell ref="BS437:CB437"/>
    <mergeCell ref="CC437:CH437"/>
    <mergeCell ref="B438:E438"/>
    <mergeCell ref="F438:I438"/>
    <mergeCell ref="J438:L438"/>
    <mergeCell ref="M438:O438"/>
    <mergeCell ref="P438:T438"/>
    <mergeCell ref="U438:AC438"/>
    <mergeCell ref="AD438:AF438"/>
    <mergeCell ref="AG438:AI438"/>
    <mergeCell ref="AJ438:AN438"/>
    <mergeCell ref="AO438:AS438"/>
    <mergeCell ref="AT438:AX438"/>
    <mergeCell ref="AY438:BA438"/>
    <mergeCell ref="BB438:BD438"/>
    <mergeCell ref="BE438:BG438"/>
    <mergeCell ref="BH438:BJ438"/>
    <mergeCell ref="BK438:BN438"/>
    <mergeCell ref="BO438:BR438"/>
    <mergeCell ref="BS438:CB438"/>
    <mergeCell ref="CC438:CH438"/>
    <mergeCell ref="B437:E437"/>
    <mergeCell ref="F437:I437"/>
    <mergeCell ref="J437:L437"/>
    <mergeCell ref="M437:O437"/>
    <mergeCell ref="P437:T437"/>
    <mergeCell ref="U437:AC437"/>
    <mergeCell ref="AD437:AF437"/>
    <mergeCell ref="AG437:AI437"/>
    <mergeCell ref="AJ437:AN437"/>
    <mergeCell ref="AO437:AS437"/>
    <mergeCell ref="AT437:AX437"/>
    <mergeCell ref="AY437:BA437"/>
    <mergeCell ref="BB437:BD437"/>
    <mergeCell ref="BE437:BG437"/>
    <mergeCell ref="BH437:BJ437"/>
    <mergeCell ref="BK437:BN437"/>
    <mergeCell ref="BO437:BR437"/>
    <mergeCell ref="BS435:CB435"/>
    <mergeCell ref="CC435:CH435"/>
    <mergeCell ref="B436:E436"/>
    <mergeCell ref="F436:I436"/>
    <mergeCell ref="J436:L436"/>
    <mergeCell ref="M436:O436"/>
    <mergeCell ref="P436:T436"/>
    <mergeCell ref="U436:AC436"/>
    <mergeCell ref="AD436:AF436"/>
    <mergeCell ref="AG436:AI436"/>
    <mergeCell ref="AJ436:AN436"/>
    <mergeCell ref="AO436:AS436"/>
    <mergeCell ref="AT436:AX436"/>
    <mergeCell ref="AY436:BA436"/>
    <mergeCell ref="BB436:BD436"/>
    <mergeCell ref="BE436:BG436"/>
    <mergeCell ref="BH436:BJ436"/>
    <mergeCell ref="BK436:BN436"/>
    <mergeCell ref="BO436:BR436"/>
    <mergeCell ref="BS436:CB436"/>
    <mergeCell ref="CC436:CH436"/>
    <mergeCell ref="B435:E435"/>
    <mergeCell ref="F435:I435"/>
    <mergeCell ref="J435:L435"/>
    <mergeCell ref="M435:O435"/>
    <mergeCell ref="P435:T435"/>
    <mergeCell ref="U435:AC435"/>
    <mergeCell ref="AD435:AF435"/>
    <mergeCell ref="AG435:AI435"/>
    <mergeCell ref="AJ435:AN435"/>
    <mergeCell ref="AO435:AS435"/>
    <mergeCell ref="AT435:AX435"/>
    <mergeCell ref="AY435:BA435"/>
    <mergeCell ref="BB435:BD435"/>
    <mergeCell ref="BE435:BG435"/>
    <mergeCell ref="BH435:BJ435"/>
    <mergeCell ref="BK435:BN435"/>
    <mergeCell ref="BO435:BR435"/>
    <mergeCell ref="BS433:CB433"/>
    <mergeCell ref="CC433:CH433"/>
    <mergeCell ref="B434:E434"/>
    <mergeCell ref="F434:I434"/>
    <mergeCell ref="J434:L434"/>
    <mergeCell ref="M434:O434"/>
    <mergeCell ref="P434:T434"/>
    <mergeCell ref="U434:AC434"/>
    <mergeCell ref="AD434:AF434"/>
    <mergeCell ref="AG434:AI434"/>
    <mergeCell ref="AJ434:AN434"/>
    <mergeCell ref="AO434:AS434"/>
    <mergeCell ref="AT434:AX434"/>
    <mergeCell ref="AY434:BA434"/>
    <mergeCell ref="BB434:BD434"/>
    <mergeCell ref="BE434:BG434"/>
    <mergeCell ref="BH434:BJ434"/>
    <mergeCell ref="BK434:BN434"/>
    <mergeCell ref="BO434:BR434"/>
    <mergeCell ref="BS434:CB434"/>
    <mergeCell ref="CC434:CH434"/>
    <mergeCell ref="B433:E433"/>
    <mergeCell ref="F433:I433"/>
    <mergeCell ref="J433:L433"/>
    <mergeCell ref="M433:O433"/>
    <mergeCell ref="P433:T433"/>
    <mergeCell ref="U433:AC433"/>
    <mergeCell ref="AD433:AF433"/>
    <mergeCell ref="AG433:AI433"/>
    <mergeCell ref="AJ433:AN433"/>
    <mergeCell ref="AO433:AS433"/>
    <mergeCell ref="AT433:AX433"/>
    <mergeCell ref="AY433:BA433"/>
    <mergeCell ref="BB433:BD433"/>
    <mergeCell ref="BE433:BG433"/>
    <mergeCell ref="BH433:BJ433"/>
    <mergeCell ref="BK433:BN433"/>
    <mergeCell ref="BO433:BR433"/>
    <mergeCell ref="BS431:CB431"/>
    <mergeCell ref="CC431:CH431"/>
    <mergeCell ref="B432:E432"/>
    <mergeCell ref="F432:I432"/>
    <mergeCell ref="J432:L432"/>
    <mergeCell ref="M432:O432"/>
    <mergeCell ref="P432:T432"/>
    <mergeCell ref="U432:AC432"/>
    <mergeCell ref="AD432:AF432"/>
    <mergeCell ref="AG432:AI432"/>
    <mergeCell ref="AJ432:AN432"/>
    <mergeCell ref="AO432:AS432"/>
    <mergeCell ref="AT432:AX432"/>
    <mergeCell ref="AY432:BA432"/>
    <mergeCell ref="BB432:BD432"/>
    <mergeCell ref="BE432:BG432"/>
    <mergeCell ref="BH432:BJ432"/>
    <mergeCell ref="BK432:BN432"/>
    <mergeCell ref="BO432:BR432"/>
    <mergeCell ref="BS432:CB432"/>
    <mergeCell ref="CC432:CH432"/>
    <mergeCell ref="B431:E431"/>
    <mergeCell ref="F431:I431"/>
    <mergeCell ref="J431:L431"/>
    <mergeCell ref="M431:O431"/>
    <mergeCell ref="P431:T431"/>
    <mergeCell ref="U431:AC431"/>
    <mergeCell ref="AD431:AF431"/>
    <mergeCell ref="AG431:AI431"/>
    <mergeCell ref="AJ431:AN431"/>
    <mergeCell ref="AO431:AS431"/>
    <mergeCell ref="AT431:AX431"/>
    <mergeCell ref="AY431:BA431"/>
    <mergeCell ref="BB431:BD431"/>
    <mergeCell ref="BE431:BG431"/>
    <mergeCell ref="BH431:BJ431"/>
    <mergeCell ref="BK431:BN431"/>
    <mergeCell ref="BO431:BR431"/>
    <mergeCell ref="BS429:CB429"/>
    <mergeCell ref="CC429:CH429"/>
    <mergeCell ref="B430:E430"/>
    <mergeCell ref="F430:I430"/>
    <mergeCell ref="J430:L430"/>
    <mergeCell ref="M430:O430"/>
    <mergeCell ref="P430:T430"/>
    <mergeCell ref="U430:AC430"/>
    <mergeCell ref="AD430:AF430"/>
    <mergeCell ref="AG430:AI430"/>
    <mergeCell ref="AJ430:AN430"/>
    <mergeCell ref="AO430:AS430"/>
    <mergeCell ref="AT430:AX430"/>
    <mergeCell ref="AY430:BA430"/>
    <mergeCell ref="BB430:BD430"/>
    <mergeCell ref="BE430:BG430"/>
    <mergeCell ref="BH430:BJ430"/>
    <mergeCell ref="BK430:BN430"/>
    <mergeCell ref="BO430:BR430"/>
    <mergeCell ref="BS430:CB430"/>
    <mergeCell ref="CC430:CH430"/>
    <mergeCell ref="B429:E429"/>
    <mergeCell ref="F429:I429"/>
    <mergeCell ref="J429:L429"/>
    <mergeCell ref="M429:O429"/>
    <mergeCell ref="P429:T429"/>
    <mergeCell ref="U429:AC429"/>
    <mergeCell ref="AD429:AF429"/>
    <mergeCell ref="AG429:AI429"/>
    <mergeCell ref="AJ429:AN429"/>
    <mergeCell ref="AO429:AS429"/>
    <mergeCell ref="AT429:AX429"/>
    <mergeCell ref="AY429:BA429"/>
    <mergeCell ref="BB429:BD429"/>
    <mergeCell ref="BE429:BG429"/>
    <mergeCell ref="BH429:BJ429"/>
    <mergeCell ref="BK429:BN429"/>
    <mergeCell ref="BO429:BR429"/>
    <mergeCell ref="BS427:CB427"/>
    <mergeCell ref="CC427:CH427"/>
    <mergeCell ref="B428:E428"/>
    <mergeCell ref="F428:I428"/>
    <mergeCell ref="J428:L428"/>
    <mergeCell ref="M428:O428"/>
    <mergeCell ref="P428:T428"/>
    <mergeCell ref="U428:AC428"/>
    <mergeCell ref="AD428:AF428"/>
    <mergeCell ref="AG428:AI428"/>
    <mergeCell ref="AJ428:AN428"/>
    <mergeCell ref="AO428:AS428"/>
    <mergeCell ref="AT428:AX428"/>
    <mergeCell ref="AY428:BA428"/>
    <mergeCell ref="BB428:BD428"/>
    <mergeCell ref="BE428:BG428"/>
    <mergeCell ref="BH428:BJ428"/>
    <mergeCell ref="BK428:BN428"/>
    <mergeCell ref="BO428:BR428"/>
    <mergeCell ref="BS428:CB428"/>
    <mergeCell ref="CC428:CH428"/>
    <mergeCell ref="B427:E427"/>
    <mergeCell ref="F427:I427"/>
    <mergeCell ref="J427:L427"/>
    <mergeCell ref="M427:O427"/>
    <mergeCell ref="P427:T427"/>
    <mergeCell ref="U427:AC427"/>
    <mergeCell ref="AD427:AF427"/>
    <mergeCell ref="AG427:AI427"/>
    <mergeCell ref="AJ427:AN427"/>
    <mergeCell ref="AO427:AS427"/>
    <mergeCell ref="AT427:AX427"/>
    <mergeCell ref="AY427:BA427"/>
    <mergeCell ref="BB427:BD427"/>
    <mergeCell ref="BE427:BG427"/>
    <mergeCell ref="BH427:BJ427"/>
    <mergeCell ref="BK427:BN427"/>
    <mergeCell ref="BO427:BR427"/>
    <mergeCell ref="BS425:CB425"/>
    <mergeCell ref="CC425:CH425"/>
    <mergeCell ref="B426:E426"/>
    <mergeCell ref="F426:I426"/>
    <mergeCell ref="J426:L426"/>
    <mergeCell ref="M426:O426"/>
    <mergeCell ref="P426:T426"/>
    <mergeCell ref="U426:AC426"/>
    <mergeCell ref="AD426:AF426"/>
    <mergeCell ref="AG426:AI426"/>
    <mergeCell ref="AJ426:AN426"/>
    <mergeCell ref="AO426:AS426"/>
    <mergeCell ref="AT426:AX426"/>
    <mergeCell ref="AY426:BA426"/>
    <mergeCell ref="BB426:BD426"/>
    <mergeCell ref="BE426:BG426"/>
    <mergeCell ref="BH426:BJ426"/>
    <mergeCell ref="BK426:BN426"/>
    <mergeCell ref="BO426:BR426"/>
    <mergeCell ref="BS426:CB426"/>
    <mergeCell ref="CC426:CH426"/>
    <mergeCell ref="B425:E425"/>
    <mergeCell ref="F425:I425"/>
    <mergeCell ref="J425:L425"/>
    <mergeCell ref="M425:O425"/>
    <mergeCell ref="P425:T425"/>
    <mergeCell ref="U425:AC425"/>
    <mergeCell ref="AD425:AF425"/>
    <mergeCell ref="AG425:AI425"/>
    <mergeCell ref="AJ425:AN425"/>
    <mergeCell ref="AO425:AS425"/>
    <mergeCell ref="AT425:AX425"/>
    <mergeCell ref="AY425:BA425"/>
    <mergeCell ref="BB425:BD425"/>
    <mergeCell ref="BE425:BG425"/>
    <mergeCell ref="BH425:BJ425"/>
    <mergeCell ref="BK425:BN425"/>
    <mergeCell ref="BO425:BR425"/>
    <mergeCell ref="BS423:CB423"/>
    <mergeCell ref="CC423:CH423"/>
    <mergeCell ref="B424:E424"/>
    <mergeCell ref="F424:I424"/>
    <mergeCell ref="J424:L424"/>
    <mergeCell ref="M424:O424"/>
    <mergeCell ref="P424:T424"/>
    <mergeCell ref="U424:AC424"/>
    <mergeCell ref="AD424:AF424"/>
    <mergeCell ref="AG424:AI424"/>
    <mergeCell ref="AJ424:AN424"/>
    <mergeCell ref="AO424:AS424"/>
    <mergeCell ref="AT424:AX424"/>
    <mergeCell ref="AY424:BA424"/>
    <mergeCell ref="BB424:BD424"/>
    <mergeCell ref="BE424:BG424"/>
    <mergeCell ref="BH424:BJ424"/>
    <mergeCell ref="BK424:BN424"/>
    <mergeCell ref="BO424:BR424"/>
    <mergeCell ref="BS424:CB424"/>
    <mergeCell ref="CC424:CH424"/>
    <mergeCell ref="B423:E423"/>
    <mergeCell ref="F423:I423"/>
    <mergeCell ref="J423:L423"/>
    <mergeCell ref="M423:O423"/>
    <mergeCell ref="P423:T423"/>
    <mergeCell ref="U423:AC423"/>
    <mergeCell ref="AD423:AF423"/>
    <mergeCell ref="AG423:AI423"/>
    <mergeCell ref="AJ423:AN423"/>
    <mergeCell ref="AO423:AS423"/>
    <mergeCell ref="AT423:AX423"/>
    <mergeCell ref="AY423:BA423"/>
    <mergeCell ref="BB423:BD423"/>
    <mergeCell ref="BE423:BG423"/>
    <mergeCell ref="BH423:BJ423"/>
    <mergeCell ref="BK423:BN423"/>
    <mergeCell ref="BO423:BR423"/>
    <mergeCell ref="BS421:CB421"/>
    <mergeCell ref="CC421:CH421"/>
    <mergeCell ref="B422:E422"/>
    <mergeCell ref="F422:I422"/>
    <mergeCell ref="J422:L422"/>
    <mergeCell ref="M422:O422"/>
    <mergeCell ref="P422:T422"/>
    <mergeCell ref="U422:AC422"/>
    <mergeCell ref="AD422:AF422"/>
    <mergeCell ref="AG422:AI422"/>
    <mergeCell ref="AJ422:AN422"/>
    <mergeCell ref="AO422:AS422"/>
    <mergeCell ref="AT422:AX422"/>
    <mergeCell ref="AY422:BA422"/>
    <mergeCell ref="BB422:BD422"/>
    <mergeCell ref="BE422:BG422"/>
    <mergeCell ref="BH422:BJ422"/>
    <mergeCell ref="BK422:BN422"/>
    <mergeCell ref="BO422:BR422"/>
    <mergeCell ref="BS422:CB422"/>
    <mergeCell ref="CC422:CH422"/>
    <mergeCell ref="B421:E421"/>
    <mergeCell ref="F421:I421"/>
    <mergeCell ref="J421:L421"/>
    <mergeCell ref="M421:O421"/>
    <mergeCell ref="P421:T421"/>
    <mergeCell ref="U421:AC421"/>
    <mergeCell ref="AD421:AF421"/>
    <mergeCell ref="AG421:AI421"/>
    <mergeCell ref="AJ421:AN421"/>
    <mergeCell ref="AO421:AS421"/>
    <mergeCell ref="AT421:AX421"/>
    <mergeCell ref="AY421:BA421"/>
    <mergeCell ref="BB421:BD421"/>
    <mergeCell ref="BE421:BG421"/>
    <mergeCell ref="BH421:BJ421"/>
    <mergeCell ref="BK421:BN421"/>
    <mergeCell ref="BO421:BR421"/>
    <mergeCell ref="BS419:CB419"/>
    <mergeCell ref="CC419:CH419"/>
    <mergeCell ref="B420:E420"/>
    <mergeCell ref="F420:I420"/>
    <mergeCell ref="J420:L420"/>
    <mergeCell ref="M420:O420"/>
    <mergeCell ref="P420:T420"/>
    <mergeCell ref="U420:AC420"/>
    <mergeCell ref="AD420:AF420"/>
    <mergeCell ref="AG420:AI420"/>
    <mergeCell ref="AJ420:AN420"/>
    <mergeCell ref="AO420:AS420"/>
    <mergeCell ref="AT420:AX420"/>
    <mergeCell ref="AY420:BA420"/>
    <mergeCell ref="BB420:BD420"/>
    <mergeCell ref="BE420:BG420"/>
    <mergeCell ref="BH420:BJ420"/>
    <mergeCell ref="BK420:BN420"/>
    <mergeCell ref="BO420:BR420"/>
    <mergeCell ref="BS420:CB420"/>
    <mergeCell ref="CC420:CH420"/>
    <mergeCell ref="B419:E419"/>
    <mergeCell ref="F419:I419"/>
    <mergeCell ref="J419:L419"/>
    <mergeCell ref="M419:O419"/>
    <mergeCell ref="P419:T419"/>
    <mergeCell ref="U419:AC419"/>
    <mergeCell ref="AD419:AF419"/>
    <mergeCell ref="AG419:AI419"/>
    <mergeCell ref="AJ419:AN419"/>
    <mergeCell ref="AO419:AS419"/>
    <mergeCell ref="AT419:AX419"/>
    <mergeCell ref="AY419:BA419"/>
    <mergeCell ref="BB419:BD419"/>
    <mergeCell ref="BE419:BG419"/>
    <mergeCell ref="BH419:BJ419"/>
    <mergeCell ref="BK419:BN419"/>
    <mergeCell ref="BO419:BR419"/>
    <mergeCell ref="BS417:CB417"/>
    <mergeCell ref="CC417:CH417"/>
    <mergeCell ref="B418:E418"/>
    <mergeCell ref="F418:I418"/>
    <mergeCell ref="J418:L418"/>
    <mergeCell ref="M418:O418"/>
    <mergeCell ref="P418:T418"/>
    <mergeCell ref="U418:AC418"/>
    <mergeCell ref="AD418:AF418"/>
    <mergeCell ref="AG418:AI418"/>
    <mergeCell ref="AJ418:AN418"/>
    <mergeCell ref="AO418:AS418"/>
    <mergeCell ref="AT418:AX418"/>
    <mergeCell ref="AY418:BA418"/>
    <mergeCell ref="BB418:BD418"/>
    <mergeCell ref="BE418:BG418"/>
    <mergeCell ref="BH418:BJ418"/>
    <mergeCell ref="BK418:BN418"/>
    <mergeCell ref="BO418:BR418"/>
    <mergeCell ref="BS418:CB418"/>
    <mergeCell ref="CC418:CH418"/>
    <mergeCell ref="B417:E417"/>
    <mergeCell ref="F417:I417"/>
    <mergeCell ref="J417:L417"/>
    <mergeCell ref="M417:O417"/>
    <mergeCell ref="P417:T417"/>
    <mergeCell ref="U417:AC417"/>
    <mergeCell ref="AD417:AF417"/>
    <mergeCell ref="AG417:AI417"/>
    <mergeCell ref="AJ417:AN417"/>
    <mergeCell ref="AO417:AS417"/>
    <mergeCell ref="AT417:AX417"/>
    <mergeCell ref="AY417:BA417"/>
    <mergeCell ref="BB417:BD417"/>
    <mergeCell ref="BE417:BG417"/>
    <mergeCell ref="BH417:BJ417"/>
    <mergeCell ref="BK417:BN417"/>
    <mergeCell ref="BO417:BR417"/>
    <mergeCell ref="BS415:CB415"/>
    <mergeCell ref="CC415:CH415"/>
    <mergeCell ref="B416:E416"/>
    <mergeCell ref="F416:I416"/>
    <mergeCell ref="J416:L416"/>
    <mergeCell ref="M416:O416"/>
    <mergeCell ref="P416:T416"/>
    <mergeCell ref="U416:AC416"/>
    <mergeCell ref="AD416:AF416"/>
    <mergeCell ref="AG416:AI416"/>
    <mergeCell ref="AJ416:AN416"/>
    <mergeCell ref="AO416:AS416"/>
    <mergeCell ref="AT416:AX416"/>
    <mergeCell ref="AY416:BA416"/>
    <mergeCell ref="BB416:BD416"/>
    <mergeCell ref="BE416:BG416"/>
    <mergeCell ref="BH416:BJ416"/>
    <mergeCell ref="BK416:BN416"/>
    <mergeCell ref="BO416:BR416"/>
    <mergeCell ref="BS416:CB416"/>
    <mergeCell ref="CC416:CH416"/>
    <mergeCell ref="B415:E415"/>
    <mergeCell ref="F415:I415"/>
    <mergeCell ref="J415:L415"/>
    <mergeCell ref="M415:O415"/>
    <mergeCell ref="P415:T415"/>
    <mergeCell ref="U415:AC415"/>
    <mergeCell ref="AD415:AF415"/>
    <mergeCell ref="AG415:AI415"/>
    <mergeCell ref="AJ415:AN415"/>
    <mergeCell ref="AO415:AS415"/>
    <mergeCell ref="AT415:AX415"/>
    <mergeCell ref="AY415:BA415"/>
    <mergeCell ref="BB415:BD415"/>
    <mergeCell ref="BE415:BG415"/>
    <mergeCell ref="BH415:BJ415"/>
    <mergeCell ref="BK415:BN415"/>
    <mergeCell ref="BO415:BR415"/>
    <mergeCell ref="BS413:CB413"/>
    <mergeCell ref="CC413:CH413"/>
    <mergeCell ref="B414:E414"/>
    <mergeCell ref="F414:I414"/>
    <mergeCell ref="J414:L414"/>
    <mergeCell ref="M414:O414"/>
    <mergeCell ref="P414:T414"/>
    <mergeCell ref="U414:AC414"/>
    <mergeCell ref="AD414:AF414"/>
    <mergeCell ref="AG414:AI414"/>
    <mergeCell ref="AJ414:AN414"/>
    <mergeCell ref="AO414:AS414"/>
    <mergeCell ref="AT414:AX414"/>
    <mergeCell ref="AY414:BA414"/>
    <mergeCell ref="BB414:BD414"/>
    <mergeCell ref="BE414:BG414"/>
    <mergeCell ref="BH414:BJ414"/>
    <mergeCell ref="BK414:BN414"/>
    <mergeCell ref="BO414:BR414"/>
    <mergeCell ref="BS414:CB414"/>
    <mergeCell ref="CC414:CH414"/>
    <mergeCell ref="B413:E413"/>
    <mergeCell ref="F413:I413"/>
    <mergeCell ref="J413:L413"/>
    <mergeCell ref="M413:O413"/>
    <mergeCell ref="P413:T413"/>
    <mergeCell ref="U413:AC413"/>
    <mergeCell ref="AD413:AF413"/>
    <mergeCell ref="AG413:AI413"/>
    <mergeCell ref="AJ413:AN413"/>
    <mergeCell ref="AO413:AS413"/>
    <mergeCell ref="AT413:AX413"/>
    <mergeCell ref="AY413:BA413"/>
    <mergeCell ref="BB413:BD413"/>
    <mergeCell ref="BE413:BG413"/>
    <mergeCell ref="BH413:BJ413"/>
    <mergeCell ref="BK413:BN413"/>
    <mergeCell ref="BO413:BR413"/>
    <mergeCell ref="BS411:CB411"/>
    <mergeCell ref="CC411:CH411"/>
    <mergeCell ref="B412:E412"/>
    <mergeCell ref="F412:I412"/>
    <mergeCell ref="J412:L412"/>
    <mergeCell ref="M412:O412"/>
    <mergeCell ref="P412:T412"/>
    <mergeCell ref="U412:AC412"/>
    <mergeCell ref="AD412:AF412"/>
    <mergeCell ref="AG412:AI412"/>
    <mergeCell ref="AJ412:AN412"/>
    <mergeCell ref="AO412:AS412"/>
    <mergeCell ref="AT412:AX412"/>
    <mergeCell ref="AY412:BA412"/>
    <mergeCell ref="BB412:BD412"/>
    <mergeCell ref="BE412:BG412"/>
    <mergeCell ref="BH412:BJ412"/>
    <mergeCell ref="BK412:BN412"/>
    <mergeCell ref="BO412:BR412"/>
    <mergeCell ref="BS412:CB412"/>
    <mergeCell ref="CC412:CH412"/>
    <mergeCell ref="B411:E411"/>
    <mergeCell ref="F411:I411"/>
    <mergeCell ref="J411:L411"/>
    <mergeCell ref="M411:O411"/>
    <mergeCell ref="P411:T411"/>
    <mergeCell ref="U411:AC411"/>
    <mergeCell ref="AD411:AF411"/>
    <mergeCell ref="AG411:AI411"/>
    <mergeCell ref="AJ411:AN411"/>
    <mergeCell ref="AO411:AS411"/>
    <mergeCell ref="AT411:AX411"/>
    <mergeCell ref="AY411:BA411"/>
    <mergeCell ref="BB411:BD411"/>
    <mergeCell ref="BE411:BG411"/>
    <mergeCell ref="BH411:BJ411"/>
    <mergeCell ref="BK411:BN411"/>
    <mergeCell ref="BO411:BR411"/>
    <mergeCell ref="BS409:CB409"/>
    <mergeCell ref="CC409:CH409"/>
    <mergeCell ref="B410:E410"/>
    <mergeCell ref="F410:I410"/>
    <mergeCell ref="J410:L410"/>
    <mergeCell ref="M410:O410"/>
    <mergeCell ref="P410:T410"/>
    <mergeCell ref="U410:AC410"/>
    <mergeCell ref="AD410:AF410"/>
    <mergeCell ref="AG410:AI410"/>
    <mergeCell ref="AJ410:AN410"/>
    <mergeCell ref="AO410:AS410"/>
    <mergeCell ref="AT410:AX410"/>
    <mergeCell ref="AY410:BA410"/>
    <mergeCell ref="BB410:BD410"/>
    <mergeCell ref="BE410:BG410"/>
    <mergeCell ref="BH410:BJ410"/>
    <mergeCell ref="BK410:BN410"/>
    <mergeCell ref="BO410:BR410"/>
    <mergeCell ref="BS410:CB410"/>
    <mergeCell ref="CC410:CH410"/>
    <mergeCell ref="B409:E409"/>
    <mergeCell ref="F409:I409"/>
    <mergeCell ref="J409:L409"/>
    <mergeCell ref="M409:O409"/>
    <mergeCell ref="P409:T409"/>
    <mergeCell ref="U409:AC409"/>
    <mergeCell ref="AD409:AF409"/>
    <mergeCell ref="AG409:AI409"/>
    <mergeCell ref="AJ409:AN409"/>
    <mergeCell ref="AO409:AS409"/>
    <mergeCell ref="AT409:AX409"/>
    <mergeCell ref="AY409:BA409"/>
    <mergeCell ref="BB409:BD409"/>
    <mergeCell ref="BE409:BG409"/>
    <mergeCell ref="BH409:BJ409"/>
    <mergeCell ref="BK409:BN409"/>
    <mergeCell ref="BO409:BR409"/>
    <mergeCell ref="BS407:CB407"/>
    <mergeCell ref="CC407:CH407"/>
    <mergeCell ref="B408:E408"/>
    <mergeCell ref="F408:I408"/>
    <mergeCell ref="J408:L408"/>
    <mergeCell ref="M408:O408"/>
    <mergeCell ref="P408:T408"/>
    <mergeCell ref="U408:AC408"/>
    <mergeCell ref="AD408:AF408"/>
    <mergeCell ref="AG408:AI408"/>
    <mergeCell ref="AJ408:AN408"/>
    <mergeCell ref="AO408:AS408"/>
    <mergeCell ref="AT408:AX408"/>
    <mergeCell ref="AY408:BA408"/>
    <mergeCell ref="BB408:BD408"/>
    <mergeCell ref="BE408:BG408"/>
    <mergeCell ref="BH408:BJ408"/>
    <mergeCell ref="BK408:BN408"/>
    <mergeCell ref="BO408:BR408"/>
    <mergeCell ref="BS408:CB408"/>
    <mergeCell ref="CC408:CH408"/>
    <mergeCell ref="B407:E407"/>
    <mergeCell ref="F407:I407"/>
    <mergeCell ref="J407:L407"/>
    <mergeCell ref="M407:O407"/>
    <mergeCell ref="P407:T407"/>
    <mergeCell ref="U407:AC407"/>
    <mergeCell ref="AD407:AF407"/>
    <mergeCell ref="AG407:AI407"/>
    <mergeCell ref="AJ407:AN407"/>
    <mergeCell ref="AO407:AS407"/>
    <mergeCell ref="AT407:AX407"/>
    <mergeCell ref="AY407:BA407"/>
    <mergeCell ref="BB407:BD407"/>
    <mergeCell ref="BE407:BG407"/>
    <mergeCell ref="BH407:BJ407"/>
    <mergeCell ref="BK407:BN407"/>
    <mergeCell ref="BO407:BR407"/>
    <mergeCell ref="BS405:CB405"/>
    <mergeCell ref="CC405:CH405"/>
    <mergeCell ref="B406:E406"/>
    <mergeCell ref="F406:I406"/>
    <mergeCell ref="J406:L406"/>
    <mergeCell ref="M406:O406"/>
    <mergeCell ref="P406:T406"/>
    <mergeCell ref="U406:AC406"/>
    <mergeCell ref="AD406:AF406"/>
    <mergeCell ref="AG406:AI406"/>
    <mergeCell ref="AJ406:AN406"/>
    <mergeCell ref="AO406:AS406"/>
    <mergeCell ref="AT406:AX406"/>
    <mergeCell ref="AY406:BA406"/>
    <mergeCell ref="BB406:BD406"/>
    <mergeCell ref="BE406:BG406"/>
    <mergeCell ref="BH406:BJ406"/>
    <mergeCell ref="BK406:BN406"/>
    <mergeCell ref="BO406:BR406"/>
    <mergeCell ref="BS406:CB406"/>
    <mergeCell ref="CC406:CH406"/>
    <mergeCell ref="B405:E405"/>
    <mergeCell ref="F405:I405"/>
    <mergeCell ref="J405:L405"/>
    <mergeCell ref="M405:O405"/>
    <mergeCell ref="P405:T405"/>
    <mergeCell ref="U405:AC405"/>
    <mergeCell ref="AD405:AF405"/>
    <mergeCell ref="AG405:AI405"/>
    <mergeCell ref="AJ405:AN405"/>
    <mergeCell ref="AO405:AS405"/>
    <mergeCell ref="AT405:AX405"/>
    <mergeCell ref="AY405:BA405"/>
    <mergeCell ref="BB405:BD405"/>
    <mergeCell ref="BE405:BG405"/>
    <mergeCell ref="BH405:BJ405"/>
    <mergeCell ref="BK405:BN405"/>
    <mergeCell ref="BO405:BR405"/>
    <mergeCell ref="AD27:AF27"/>
    <mergeCell ref="AD28:AF28"/>
    <mergeCell ref="AD29:AF29"/>
    <mergeCell ref="AD30:AF30"/>
    <mergeCell ref="AD31:AF31"/>
    <mergeCell ref="AD56:AF56"/>
    <mergeCell ref="AD57:AF57"/>
    <mergeCell ref="AD58:AF58"/>
    <mergeCell ref="CC404:CH404"/>
    <mergeCell ref="AT16:BR17"/>
    <mergeCell ref="AD18:AF20"/>
    <mergeCell ref="AD21:AF21"/>
    <mergeCell ref="AD22:AF22"/>
    <mergeCell ref="AD23:AF23"/>
    <mergeCell ref="AD24:AF24"/>
    <mergeCell ref="AD25:AF25"/>
    <mergeCell ref="AT404:AX404"/>
    <mergeCell ref="AY404:BA404"/>
    <mergeCell ref="BB404:BD404"/>
    <mergeCell ref="BE404:BG404"/>
    <mergeCell ref="BH404:BJ404"/>
    <mergeCell ref="BK404:BN404"/>
    <mergeCell ref="CC403:CH403"/>
    <mergeCell ref="BH402:BJ402"/>
    <mergeCell ref="BK402:BN402"/>
    <mergeCell ref="BO402:BR402"/>
    <mergeCell ref="BS402:CB402"/>
    <mergeCell ref="CC402:CH402"/>
    <mergeCell ref="AJ402:AN402"/>
    <mergeCell ref="AO402:AS402"/>
    <mergeCell ref="AT402:AX402"/>
    <mergeCell ref="AY402:BA402"/>
    <mergeCell ref="AD44:AF44"/>
    <mergeCell ref="BB402:BD402"/>
    <mergeCell ref="BE402:BG402"/>
    <mergeCell ref="BO401:BR401"/>
    <mergeCell ref="BS401:CB401"/>
    <mergeCell ref="CC401:CH401"/>
    <mergeCell ref="AD38:AF38"/>
    <mergeCell ref="AD39:AF39"/>
    <mergeCell ref="AT401:AX401"/>
    <mergeCell ref="AY401:BA401"/>
    <mergeCell ref="BB401:BD401"/>
    <mergeCell ref="BE401:BG401"/>
    <mergeCell ref="BH401:BJ401"/>
    <mergeCell ref="BK401:BN401"/>
    <mergeCell ref="CC400:CH400"/>
    <mergeCell ref="BO398:BR398"/>
    <mergeCell ref="BS398:CB398"/>
    <mergeCell ref="CC398:CH398"/>
    <mergeCell ref="AT398:AX398"/>
    <mergeCell ref="AY398:BA398"/>
    <mergeCell ref="BB398:BD398"/>
    <mergeCell ref="BE398:BG398"/>
    <mergeCell ref="BH398:BJ398"/>
    <mergeCell ref="AD77:AF77"/>
    <mergeCell ref="AD78:AF78"/>
    <mergeCell ref="AD79:AF79"/>
    <mergeCell ref="AD68:AF68"/>
    <mergeCell ref="AD69:AF69"/>
    <mergeCell ref="AD70:AF70"/>
    <mergeCell ref="AD71:AF71"/>
    <mergeCell ref="AD72:AF72"/>
    <mergeCell ref="AD73:AF73"/>
    <mergeCell ref="B404:E404"/>
    <mergeCell ref="F404:I404"/>
    <mergeCell ref="J404:L404"/>
    <mergeCell ref="M404:O404"/>
    <mergeCell ref="P404:T404"/>
    <mergeCell ref="U404:AC404"/>
    <mergeCell ref="AG404:AI404"/>
    <mergeCell ref="AJ404:AN404"/>
    <mergeCell ref="AO404:AS404"/>
    <mergeCell ref="BB403:BD403"/>
    <mergeCell ref="BE403:BG403"/>
    <mergeCell ref="BH403:BJ403"/>
    <mergeCell ref="BK403:BN403"/>
    <mergeCell ref="BO403:BR403"/>
    <mergeCell ref="BS403:CB403"/>
    <mergeCell ref="U403:AC403"/>
    <mergeCell ref="AG403:AI403"/>
    <mergeCell ref="AJ403:AN403"/>
    <mergeCell ref="AO403:AS403"/>
    <mergeCell ref="AT403:AX403"/>
    <mergeCell ref="AY403:BA403"/>
    <mergeCell ref="B403:E403"/>
    <mergeCell ref="F403:I403"/>
    <mergeCell ref="J403:L403"/>
    <mergeCell ref="M403:O403"/>
    <mergeCell ref="P403:T403"/>
    <mergeCell ref="AD404:AF404"/>
    <mergeCell ref="BO404:BR404"/>
    <mergeCell ref="BS404:CB404"/>
    <mergeCell ref="B402:E402"/>
    <mergeCell ref="F402:I402"/>
    <mergeCell ref="J402:L402"/>
    <mergeCell ref="M402:O402"/>
    <mergeCell ref="P402:T402"/>
    <mergeCell ref="U402:AC402"/>
    <mergeCell ref="AG402:AI402"/>
    <mergeCell ref="AD402:AF402"/>
    <mergeCell ref="AD403:AF403"/>
    <mergeCell ref="B401:E401"/>
    <mergeCell ref="F401:I401"/>
    <mergeCell ref="J401:L401"/>
    <mergeCell ref="M401:O401"/>
    <mergeCell ref="P401:T401"/>
    <mergeCell ref="U401:AC401"/>
    <mergeCell ref="AG401:AI401"/>
    <mergeCell ref="AJ401:AN401"/>
    <mergeCell ref="AO401:AS401"/>
    <mergeCell ref="BB400:BD400"/>
    <mergeCell ref="BE400:BG400"/>
    <mergeCell ref="BH400:BJ400"/>
    <mergeCell ref="BK400:BN400"/>
    <mergeCell ref="BO400:BR400"/>
    <mergeCell ref="BS400:CB400"/>
    <mergeCell ref="U400:AC400"/>
    <mergeCell ref="AG400:AI400"/>
    <mergeCell ref="AJ400:AN400"/>
    <mergeCell ref="AO400:AS400"/>
    <mergeCell ref="AT400:AX400"/>
    <mergeCell ref="AY400:BA400"/>
    <mergeCell ref="BH399:BJ399"/>
    <mergeCell ref="BK399:BN399"/>
    <mergeCell ref="BO399:BR399"/>
    <mergeCell ref="BS399:CB399"/>
    <mergeCell ref="CC399:CH399"/>
    <mergeCell ref="B400:E400"/>
    <mergeCell ref="F400:I400"/>
    <mergeCell ref="J400:L400"/>
    <mergeCell ref="M400:O400"/>
    <mergeCell ref="P400:T400"/>
    <mergeCell ref="AJ399:AN399"/>
    <mergeCell ref="AO399:AS399"/>
    <mergeCell ref="AT399:AX399"/>
    <mergeCell ref="AY399:BA399"/>
    <mergeCell ref="BB399:BD399"/>
    <mergeCell ref="BE399:BG399"/>
    <mergeCell ref="B399:E399"/>
    <mergeCell ref="F399:I399"/>
    <mergeCell ref="J399:L399"/>
    <mergeCell ref="M399:O399"/>
    <mergeCell ref="P399:T399"/>
    <mergeCell ref="U399:AC399"/>
    <mergeCell ref="AG399:AI399"/>
    <mergeCell ref="AD399:AF399"/>
    <mergeCell ref="AD400:AF400"/>
    <mergeCell ref="AD401:AF401"/>
    <mergeCell ref="BK398:BN398"/>
    <mergeCell ref="CC397:CH397"/>
    <mergeCell ref="B398:E398"/>
    <mergeCell ref="F398:I398"/>
    <mergeCell ref="J398:L398"/>
    <mergeCell ref="M398:O398"/>
    <mergeCell ref="P398:T398"/>
    <mergeCell ref="U398:AC398"/>
    <mergeCell ref="AG398:AI398"/>
    <mergeCell ref="AJ398:AN398"/>
    <mergeCell ref="AO398:AS398"/>
    <mergeCell ref="BB397:BD397"/>
    <mergeCell ref="BE397:BG397"/>
    <mergeCell ref="BH397:BJ397"/>
    <mergeCell ref="BK397:BN397"/>
    <mergeCell ref="BO397:BR397"/>
    <mergeCell ref="BS397:CB397"/>
    <mergeCell ref="U397:AC397"/>
    <mergeCell ref="AG397:AI397"/>
    <mergeCell ref="AJ397:AN397"/>
    <mergeCell ref="AO397:AS397"/>
    <mergeCell ref="AT397:AX397"/>
    <mergeCell ref="AY397:BA397"/>
    <mergeCell ref="BH396:BJ396"/>
    <mergeCell ref="BK396:BN396"/>
    <mergeCell ref="BO396:BR396"/>
    <mergeCell ref="BS396:CB396"/>
    <mergeCell ref="CC396:CH396"/>
    <mergeCell ref="B397:E397"/>
    <mergeCell ref="F397:I397"/>
    <mergeCell ref="J397:L397"/>
    <mergeCell ref="M397:O397"/>
    <mergeCell ref="P397:T397"/>
    <mergeCell ref="AJ396:AN396"/>
    <mergeCell ref="AO396:AS396"/>
    <mergeCell ref="AT396:AX396"/>
    <mergeCell ref="AY396:BA396"/>
    <mergeCell ref="BB396:BD396"/>
    <mergeCell ref="BE396:BG396"/>
    <mergeCell ref="AD398:AF398"/>
    <mergeCell ref="AD396:AF396"/>
    <mergeCell ref="AD397:AF397"/>
    <mergeCell ref="BO395:BR395"/>
    <mergeCell ref="BS395:CB395"/>
    <mergeCell ref="CC395:CH395"/>
    <mergeCell ref="B396:E396"/>
    <mergeCell ref="F396:I396"/>
    <mergeCell ref="J396:L396"/>
    <mergeCell ref="M396:O396"/>
    <mergeCell ref="P396:T396"/>
    <mergeCell ref="U396:AC396"/>
    <mergeCell ref="AG396:AI396"/>
    <mergeCell ref="AT395:AX395"/>
    <mergeCell ref="AY395:BA395"/>
    <mergeCell ref="BB395:BD395"/>
    <mergeCell ref="BE395:BG395"/>
    <mergeCell ref="BH395:BJ395"/>
    <mergeCell ref="BK395:BN395"/>
    <mergeCell ref="CC394:CH394"/>
    <mergeCell ref="B395:E395"/>
    <mergeCell ref="F395:I395"/>
    <mergeCell ref="J395:L395"/>
    <mergeCell ref="M395:O395"/>
    <mergeCell ref="P395:T395"/>
    <mergeCell ref="U395:AC395"/>
    <mergeCell ref="AG395:AI395"/>
    <mergeCell ref="AJ395:AN395"/>
    <mergeCell ref="AO395:AS395"/>
    <mergeCell ref="BB394:BD394"/>
    <mergeCell ref="BE394:BG394"/>
    <mergeCell ref="BH394:BJ394"/>
    <mergeCell ref="BK394:BN394"/>
    <mergeCell ref="BO394:BR394"/>
    <mergeCell ref="BS394:CB394"/>
    <mergeCell ref="U394:AC394"/>
    <mergeCell ref="AG394:AI394"/>
    <mergeCell ref="AJ394:AN394"/>
    <mergeCell ref="AO394:AS394"/>
    <mergeCell ref="AT394:AX394"/>
    <mergeCell ref="AY394:BA394"/>
    <mergeCell ref="AD394:AF394"/>
    <mergeCell ref="AD395:AF395"/>
    <mergeCell ref="BH393:BJ393"/>
    <mergeCell ref="BK393:BN393"/>
    <mergeCell ref="BO393:BR393"/>
    <mergeCell ref="BS393:CB393"/>
    <mergeCell ref="CC393:CH393"/>
    <mergeCell ref="B394:E394"/>
    <mergeCell ref="F394:I394"/>
    <mergeCell ref="J394:L394"/>
    <mergeCell ref="M394:O394"/>
    <mergeCell ref="P394:T394"/>
    <mergeCell ref="AJ393:AN393"/>
    <mergeCell ref="AO393:AS393"/>
    <mergeCell ref="AT393:AX393"/>
    <mergeCell ref="AY393:BA393"/>
    <mergeCell ref="BB393:BD393"/>
    <mergeCell ref="BE393:BG393"/>
    <mergeCell ref="BO392:BR392"/>
    <mergeCell ref="BS392:CB392"/>
    <mergeCell ref="CC392:CH392"/>
    <mergeCell ref="B393:E393"/>
    <mergeCell ref="F393:I393"/>
    <mergeCell ref="J393:L393"/>
    <mergeCell ref="M393:O393"/>
    <mergeCell ref="P393:T393"/>
    <mergeCell ref="U393:AC393"/>
    <mergeCell ref="AG393:AI393"/>
    <mergeCell ref="AT392:AX392"/>
    <mergeCell ref="AY392:BA392"/>
    <mergeCell ref="BB392:BD392"/>
    <mergeCell ref="BE392:BG392"/>
    <mergeCell ref="BH392:BJ392"/>
    <mergeCell ref="BK392:BN392"/>
    <mergeCell ref="CC391:CH391"/>
    <mergeCell ref="B392:E392"/>
    <mergeCell ref="F392:I392"/>
    <mergeCell ref="J392:L392"/>
    <mergeCell ref="M392:O392"/>
    <mergeCell ref="P392:T392"/>
    <mergeCell ref="U392:AC392"/>
    <mergeCell ref="AG392:AI392"/>
    <mergeCell ref="AJ392:AN392"/>
    <mergeCell ref="AO392:AS392"/>
    <mergeCell ref="BB391:BD391"/>
    <mergeCell ref="BE391:BG391"/>
    <mergeCell ref="BH391:BJ391"/>
    <mergeCell ref="BK391:BN391"/>
    <mergeCell ref="BO391:BR391"/>
    <mergeCell ref="BS391:CB391"/>
    <mergeCell ref="U391:AC391"/>
    <mergeCell ref="AG391:AI391"/>
    <mergeCell ref="AJ391:AN391"/>
    <mergeCell ref="AO391:AS391"/>
    <mergeCell ref="AT391:AX391"/>
    <mergeCell ref="AY391:BA391"/>
    <mergeCell ref="AD392:AF392"/>
    <mergeCell ref="AD393:AF393"/>
    <mergeCell ref="AD391:AF391"/>
    <mergeCell ref="BH390:BJ390"/>
    <mergeCell ref="BK390:BN390"/>
    <mergeCell ref="BO390:BR390"/>
    <mergeCell ref="BS390:CB390"/>
    <mergeCell ref="CC390:CH390"/>
    <mergeCell ref="B391:E391"/>
    <mergeCell ref="F391:I391"/>
    <mergeCell ref="J391:L391"/>
    <mergeCell ref="M391:O391"/>
    <mergeCell ref="P391:T391"/>
    <mergeCell ref="AJ390:AN390"/>
    <mergeCell ref="AO390:AS390"/>
    <mergeCell ref="AT390:AX390"/>
    <mergeCell ref="AY390:BA390"/>
    <mergeCell ref="BB390:BD390"/>
    <mergeCell ref="BE390:BG390"/>
    <mergeCell ref="BO389:BR389"/>
    <mergeCell ref="BS389:CB389"/>
    <mergeCell ref="CC389:CH389"/>
    <mergeCell ref="B390:E390"/>
    <mergeCell ref="F390:I390"/>
    <mergeCell ref="J390:L390"/>
    <mergeCell ref="M390:O390"/>
    <mergeCell ref="P390:T390"/>
    <mergeCell ref="U390:AC390"/>
    <mergeCell ref="AG390:AI390"/>
    <mergeCell ref="AT389:AX389"/>
    <mergeCell ref="AY389:BA389"/>
    <mergeCell ref="BB389:BD389"/>
    <mergeCell ref="BE389:BG389"/>
    <mergeCell ref="BH389:BJ389"/>
    <mergeCell ref="BK389:BN389"/>
    <mergeCell ref="CC388:CH388"/>
    <mergeCell ref="B389:E389"/>
    <mergeCell ref="F389:I389"/>
    <mergeCell ref="J389:L389"/>
    <mergeCell ref="M389:O389"/>
    <mergeCell ref="P389:T389"/>
    <mergeCell ref="U389:AC389"/>
    <mergeCell ref="AG389:AI389"/>
    <mergeCell ref="AJ389:AN389"/>
    <mergeCell ref="AO389:AS389"/>
    <mergeCell ref="BB388:BD388"/>
    <mergeCell ref="BE388:BG388"/>
    <mergeCell ref="BH388:BJ388"/>
    <mergeCell ref="BK388:BN388"/>
    <mergeCell ref="BO388:BR388"/>
    <mergeCell ref="BS388:CB388"/>
    <mergeCell ref="U388:AC388"/>
    <mergeCell ref="AG388:AI388"/>
    <mergeCell ref="AJ388:AN388"/>
    <mergeCell ref="AO388:AS388"/>
    <mergeCell ref="AT388:AX388"/>
    <mergeCell ref="AY388:BA388"/>
    <mergeCell ref="AD388:AF388"/>
    <mergeCell ref="AD389:AF389"/>
    <mergeCell ref="AD390:AF390"/>
    <mergeCell ref="BH387:BJ387"/>
    <mergeCell ref="BK387:BN387"/>
    <mergeCell ref="BO387:BR387"/>
    <mergeCell ref="BS387:CB387"/>
    <mergeCell ref="CC387:CH387"/>
    <mergeCell ref="B388:E388"/>
    <mergeCell ref="F388:I388"/>
    <mergeCell ref="J388:L388"/>
    <mergeCell ref="M388:O388"/>
    <mergeCell ref="P388:T388"/>
    <mergeCell ref="AJ387:AN387"/>
    <mergeCell ref="AO387:AS387"/>
    <mergeCell ref="AT387:AX387"/>
    <mergeCell ref="AY387:BA387"/>
    <mergeCell ref="BB387:BD387"/>
    <mergeCell ref="BE387:BG387"/>
    <mergeCell ref="BO386:BR386"/>
    <mergeCell ref="BS386:CB386"/>
    <mergeCell ref="CC386:CH386"/>
    <mergeCell ref="B387:E387"/>
    <mergeCell ref="F387:I387"/>
    <mergeCell ref="J387:L387"/>
    <mergeCell ref="M387:O387"/>
    <mergeCell ref="P387:T387"/>
    <mergeCell ref="U387:AC387"/>
    <mergeCell ref="AG387:AI387"/>
    <mergeCell ref="AT386:AX386"/>
    <mergeCell ref="AY386:BA386"/>
    <mergeCell ref="BB386:BD386"/>
    <mergeCell ref="BE386:BG386"/>
    <mergeCell ref="BH386:BJ386"/>
    <mergeCell ref="BK386:BN386"/>
    <mergeCell ref="CC385:CH385"/>
    <mergeCell ref="B386:E386"/>
    <mergeCell ref="F386:I386"/>
    <mergeCell ref="J386:L386"/>
    <mergeCell ref="M386:O386"/>
    <mergeCell ref="P386:T386"/>
    <mergeCell ref="U386:AC386"/>
    <mergeCell ref="AG386:AI386"/>
    <mergeCell ref="AJ386:AN386"/>
    <mergeCell ref="AO386:AS386"/>
    <mergeCell ref="BB385:BD385"/>
    <mergeCell ref="BE385:BG385"/>
    <mergeCell ref="BH385:BJ385"/>
    <mergeCell ref="BK385:BN385"/>
    <mergeCell ref="BO385:BR385"/>
    <mergeCell ref="BS385:CB385"/>
    <mergeCell ref="U385:AC385"/>
    <mergeCell ref="AG385:AI385"/>
    <mergeCell ref="AJ385:AN385"/>
    <mergeCell ref="AO385:AS385"/>
    <mergeCell ref="AT385:AX385"/>
    <mergeCell ref="AY385:BA385"/>
    <mergeCell ref="AD386:AF386"/>
    <mergeCell ref="AD387:AF387"/>
    <mergeCell ref="AD385:AF385"/>
    <mergeCell ref="BH384:BJ384"/>
    <mergeCell ref="BK384:BN384"/>
    <mergeCell ref="BO384:BR384"/>
    <mergeCell ref="BS384:CB384"/>
    <mergeCell ref="CC384:CH384"/>
    <mergeCell ref="B385:E385"/>
    <mergeCell ref="F385:I385"/>
    <mergeCell ref="J385:L385"/>
    <mergeCell ref="M385:O385"/>
    <mergeCell ref="P385:T385"/>
    <mergeCell ref="AJ384:AN384"/>
    <mergeCell ref="AO384:AS384"/>
    <mergeCell ref="AT384:AX384"/>
    <mergeCell ref="AY384:BA384"/>
    <mergeCell ref="BB384:BD384"/>
    <mergeCell ref="BE384:BG384"/>
    <mergeCell ref="BO383:BR383"/>
    <mergeCell ref="BS383:CB383"/>
    <mergeCell ref="CC383:CH383"/>
    <mergeCell ref="B384:E384"/>
    <mergeCell ref="F384:I384"/>
    <mergeCell ref="J384:L384"/>
    <mergeCell ref="M384:O384"/>
    <mergeCell ref="P384:T384"/>
    <mergeCell ref="U384:AC384"/>
    <mergeCell ref="AG384:AI384"/>
    <mergeCell ref="AT383:AX383"/>
    <mergeCell ref="AY383:BA383"/>
    <mergeCell ref="BB383:BD383"/>
    <mergeCell ref="BE383:BG383"/>
    <mergeCell ref="BH383:BJ383"/>
    <mergeCell ref="BK383:BN383"/>
    <mergeCell ref="CC382:CH382"/>
    <mergeCell ref="B383:E383"/>
    <mergeCell ref="F383:I383"/>
    <mergeCell ref="J383:L383"/>
    <mergeCell ref="M383:O383"/>
    <mergeCell ref="P383:T383"/>
    <mergeCell ref="U383:AC383"/>
    <mergeCell ref="AG383:AI383"/>
    <mergeCell ref="AJ383:AN383"/>
    <mergeCell ref="AO383:AS383"/>
    <mergeCell ref="BB382:BD382"/>
    <mergeCell ref="BE382:BG382"/>
    <mergeCell ref="BH382:BJ382"/>
    <mergeCell ref="BK382:BN382"/>
    <mergeCell ref="BO382:BR382"/>
    <mergeCell ref="BS382:CB382"/>
    <mergeCell ref="U382:AC382"/>
    <mergeCell ref="AG382:AI382"/>
    <mergeCell ref="AJ382:AN382"/>
    <mergeCell ref="AO382:AS382"/>
    <mergeCell ref="AT382:AX382"/>
    <mergeCell ref="AY382:BA382"/>
    <mergeCell ref="AD382:AF382"/>
    <mergeCell ref="AD383:AF383"/>
    <mergeCell ref="AD384:AF384"/>
    <mergeCell ref="BH381:BJ381"/>
    <mergeCell ref="BK381:BN381"/>
    <mergeCell ref="BO381:BR381"/>
    <mergeCell ref="BS381:CB381"/>
    <mergeCell ref="CC381:CH381"/>
    <mergeCell ref="B382:E382"/>
    <mergeCell ref="F382:I382"/>
    <mergeCell ref="J382:L382"/>
    <mergeCell ref="M382:O382"/>
    <mergeCell ref="P382:T382"/>
    <mergeCell ref="AJ381:AN381"/>
    <mergeCell ref="AO381:AS381"/>
    <mergeCell ref="AT381:AX381"/>
    <mergeCell ref="AY381:BA381"/>
    <mergeCell ref="BB381:BD381"/>
    <mergeCell ref="BE381:BG381"/>
    <mergeCell ref="BO380:BR380"/>
    <mergeCell ref="BS380:CB380"/>
    <mergeCell ref="CC380:CH380"/>
    <mergeCell ref="B381:E381"/>
    <mergeCell ref="F381:I381"/>
    <mergeCell ref="J381:L381"/>
    <mergeCell ref="M381:O381"/>
    <mergeCell ref="P381:T381"/>
    <mergeCell ref="U381:AC381"/>
    <mergeCell ref="AG381:AI381"/>
    <mergeCell ref="AT380:AX380"/>
    <mergeCell ref="AY380:BA380"/>
    <mergeCell ref="BB380:BD380"/>
    <mergeCell ref="BE380:BG380"/>
    <mergeCell ref="BH380:BJ380"/>
    <mergeCell ref="BK380:BN380"/>
    <mergeCell ref="CC379:CH379"/>
    <mergeCell ref="B380:E380"/>
    <mergeCell ref="F380:I380"/>
    <mergeCell ref="J380:L380"/>
    <mergeCell ref="M380:O380"/>
    <mergeCell ref="P380:T380"/>
    <mergeCell ref="U380:AC380"/>
    <mergeCell ref="AG380:AI380"/>
    <mergeCell ref="AJ380:AN380"/>
    <mergeCell ref="AO380:AS380"/>
    <mergeCell ref="BB379:BD379"/>
    <mergeCell ref="BE379:BG379"/>
    <mergeCell ref="BH379:BJ379"/>
    <mergeCell ref="BK379:BN379"/>
    <mergeCell ref="BO379:BR379"/>
    <mergeCell ref="BS379:CB379"/>
    <mergeCell ref="U379:AC379"/>
    <mergeCell ref="AG379:AI379"/>
    <mergeCell ref="AJ379:AN379"/>
    <mergeCell ref="AO379:AS379"/>
    <mergeCell ref="AT379:AX379"/>
    <mergeCell ref="AY379:BA379"/>
    <mergeCell ref="AD380:AF380"/>
    <mergeCell ref="AD381:AF381"/>
    <mergeCell ref="AD379:AF379"/>
    <mergeCell ref="BH378:BJ378"/>
    <mergeCell ref="BK378:BN378"/>
    <mergeCell ref="BO378:BR378"/>
    <mergeCell ref="BS378:CB378"/>
    <mergeCell ref="CC378:CH378"/>
    <mergeCell ref="B379:E379"/>
    <mergeCell ref="F379:I379"/>
    <mergeCell ref="J379:L379"/>
    <mergeCell ref="M379:O379"/>
    <mergeCell ref="P379:T379"/>
    <mergeCell ref="AJ378:AN378"/>
    <mergeCell ref="AO378:AS378"/>
    <mergeCell ref="AT378:AX378"/>
    <mergeCell ref="AY378:BA378"/>
    <mergeCell ref="BB378:BD378"/>
    <mergeCell ref="BE378:BG378"/>
    <mergeCell ref="BO377:BR377"/>
    <mergeCell ref="BS377:CB377"/>
    <mergeCell ref="CC377:CH377"/>
    <mergeCell ref="B378:E378"/>
    <mergeCell ref="F378:I378"/>
    <mergeCell ref="J378:L378"/>
    <mergeCell ref="M378:O378"/>
    <mergeCell ref="P378:T378"/>
    <mergeCell ref="U378:AC378"/>
    <mergeCell ref="AG378:AI378"/>
    <mergeCell ref="AT377:AX377"/>
    <mergeCell ref="AY377:BA377"/>
    <mergeCell ref="BB377:BD377"/>
    <mergeCell ref="BE377:BG377"/>
    <mergeCell ref="BH377:BJ377"/>
    <mergeCell ref="BK377:BN377"/>
    <mergeCell ref="CC376:CH376"/>
    <mergeCell ref="B377:E377"/>
    <mergeCell ref="F377:I377"/>
    <mergeCell ref="J377:L377"/>
    <mergeCell ref="M377:O377"/>
    <mergeCell ref="P377:T377"/>
    <mergeCell ref="U377:AC377"/>
    <mergeCell ref="AG377:AI377"/>
    <mergeCell ref="AJ377:AN377"/>
    <mergeCell ref="AO377:AS377"/>
    <mergeCell ref="BB376:BD376"/>
    <mergeCell ref="BE376:BG376"/>
    <mergeCell ref="BH376:BJ376"/>
    <mergeCell ref="BK376:BN376"/>
    <mergeCell ref="BO376:BR376"/>
    <mergeCell ref="BS376:CB376"/>
    <mergeCell ref="U376:AC376"/>
    <mergeCell ref="AG376:AI376"/>
    <mergeCell ref="AJ376:AN376"/>
    <mergeCell ref="AO376:AS376"/>
    <mergeCell ref="AT376:AX376"/>
    <mergeCell ref="AY376:BA376"/>
    <mergeCell ref="AD376:AF376"/>
    <mergeCell ref="AD377:AF377"/>
    <mergeCell ref="AD378:AF378"/>
    <mergeCell ref="BH375:BJ375"/>
    <mergeCell ref="BK375:BN375"/>
    <mergeCell ref="BO375:BR375"/>
    <mergeCell ref="BS375:CB375"/>
    <mergeCell ref="CC375:CH375"/>
    <mergeCell ref="B376:E376"/>
    <mergeCell ref="F376:I376"/>
    <mergeCell ref="J376:L376"/>
    <mergeCell ref="M376:O376"/>
    <mergeCell ref="P376:T376"/>
    <mergeCell ref="AJ375:AN375"/>
    <mergeCell ref="AO375:AS375"/>
    <mergeCell ref="AT375:AX375"/>
    <mergeCell ref="AY375:BA375"/>
    <mergeCell ref="BB375:BD375"/>
    <mergeCell ref="BE375:BG375"/>
    <mergeCell ref="BO374:BR374"/>
    <mergeCell ref="BS374:CB374"/>
    <mergeCell ref="CC374:CH374"/>
    <mergeCell ref="B375:E375"/>
    <mergeCell ref="F375:I375"/>
    <mergeCell ref="J375:L375"/>
    <mergeCell ref="M375:O375"/>
    <mergeCell ref="P375:T375"/>
    <mergeCell ref="U375:AC375"/>
    <mergeCell ref="AG375:AI375"/>
    <mergeCell ref="AT374:AX374"/>
    <mergeCell ref="AY374:BA374"/>
    <mergeCell ref="BB374:BD374"/>
    <mergeCell ref="BE374:BG374"/>
    <mergeCell ref="BH374:BJ374"/>
    <mergeCell ref="BK374:BN374"/>
    <mergeCell ref="CC373:CH373"/>
    <mergeCell ref="B374:E374"/>
    <mergeCell ref="F374:I374"/>
    <mergeCell ref="J374:L374"/>
    <mergeCell ref="M374:O374"/>
    <mergeCell ref="P374:T374"/>
    <mergeCell ref="U374:AC374"/>
    <mergeCell ref="AG374:AI374"/>
    <mergeCell ref="AJ374:AN374"/>
    <mergeCell ref="AO374:AS374"/>
    <mergeCell ref="BB373:BD373"/>
    <mergeCell ref="BE373:BG373"/>
    <mergeCell ref="BH373:BJ373"/>
    <mergeCell ref="BK373:BN373"/>
    <mergeCell ref="BO373:BR373"/>
    <mergeCell ref="BS373:CB373"/>
    <mergeCell ref="U373:AC373"/>
    <mergeCell ref="AG373:AI373"/>
    <mergeCell ref="AJ373:AN373"/>
    <mergeCell ref="AO373:AS373"/>
    <mergeCell ref="AT373:AX373"/>
    <mergeCell ref="AY373:BA373"/>
    <mergeCell ref="AD374:AF374"/>
    <mergeCell ref="AD375:AF375"/>
    <mergeCell ref="BH372:BJ372"/>
    <mergeCell ref="BK372:BN372"/>
    <mergeCell ref="BO372:BR372"/>
    <mergeCell ref="BS372:CB372"/>
    <mergeCell ref="CC372:CH372"/>
    <mergeCell ref="B373:E373"/>
    <mergeCell ref="F373:I373"/>
    <mergeCell ref="J373:L373"/>
    <mergeCell ref="M373:O373"/>
    <mergeCell ref="P373:T373"/>
    <mergeCell ref="AJ372:AN372"/>
    <mergeCell ref="AO372:AS372"/>
    <mergeCell ref="AT372:AX372"/>
    <mergeCell ref="AY372:BA372"/>
    <mergeCell ref="BB372:BD372"/>
    <mergeCell ref="BE372:BG372"/>
    <mergeCell ref="AD373:AF373"/>
    <mergeCell ref="BO371:BR371"/>
    <mergeCell ref="BS371:CB371"/>
    <mergeCell ref="CC371:CH371"/>
    <mergeCell ref="B372:E372"/>
    <mergeCell ref="F372:I372"/>
    <mergeCell ref="J372:L372"/>
    <mergeCell ref="M372:O372"/>
    <mergeCell ref="P372:T372"/>
    <mergeCell ref="U372:AC372"/>
    <mergeCell ref="AG372:AI372"/>
    <mergeCell ref="AT371:AX371"/>
    <mergeCell ref="AY371:BA371"/>
    <mergeCell ref="BB371:BD371"/>
    <mergeCell ref="BE371:BG371"/>
    <mergeCell ref="BH371:BJ371"/>
    <mergeCell ref="BK371:BN371"/>
    <mergeCell ref="AD371:AF371"/>
    <mergeCell ref="AD372:AF372"/>
    <mergeCell ref="CC370:CH370"/>
    <mergeCell ref="B371:E371"/>
    <mergeCell ref="F371:I371"/>
    <mergeCell ref="J371:L371"/>
    <mergeCell ref="M371:O371"/>
    <mergeCell ref="P371:T371"/>
    <mergeCell ref="U371:AC371"/>
    <mergeCell ref="AG371:AI371"/>
    <mergeCell ref="AJ371:AN371"/>
    <mergeCell ref="AO371:AS371"/>
    <mergeCell ref="BB370:BD370"/>
    <mergeCell ref="BE370:BG370"/>
    <mergeCell ref="BH370:BJ370"/>
    <mergeCell ref="BK370:BN370"/>
    <mergeCell ref="BO370:BR370"/>
    <mergeCell ref="BS370:CB370"/>
    <mergeCell ref="U370:AC370"/>
    <mergeCell ref="AG370:AI370"/>
    <mergeCell ref="AJ370:AN370"/>
    <mergeCell ref="AO370:AS370"/>
    <mergeCell ref="AT370:AX370"/>
    <mergeCell ref="AY370:BA370"/>
    <mergeCell ref="BH369:BJ369"/>
    <mergeCell ref="BK369:BN369"/>
    <mergeCell ref="BO369:BR369"/>
    <mergeCell ref="BS369:CB369"/>
    <mergeCell ref="CC369:CH369"/>
    <mergeCell ref="B370:E370"/>
    <mergeCell ref="F370:I370"/>
    <mergeCell ref="J370:L370"/>
    <mergeCell ref="M370:O370"/>
    <mergeCell ref="P370:T370"/>
    <mergeCell ref="AJ369:AN369"/>
    <mergeCell ref="AO369:AS369"/>
    <mergeCell ref="AT369:AX369"/>
    <mergeCell ref="AY369:BA369"/>
    <mergeCell ref="BB369:BD369"/>
    <mergeCell ref="BE369:BG369"/>
    <mergeCell ref="B369:E369"/>
    <mergeCell ref="F369:I369"/>
    <mergeCell ref="J369:L369"/>
    <mergeCell ref="M369:O369"/>
    <mergeCell ref="P369:T369"/>
    <mergeCell ref="U369:AC369"/>
    <mergeCell ref="AG369:AI369"/>
    <mergeCell ref="AD369:AF369"/>
    <mergeCell ref="AD370:AF370"/>
    <mergeCell ref="AT368:AX368"/>
    <mergeCell ref="AY368:BA368"/>
    <mergeCell ref="BB368:BD368"/>
    <mergeCell ref="BE368:BG368"/>
    <mergeCell ref="BH368:BJ368"/>
    <mergeCell ref="BK368:BN368"/>
    <mergeCell ref="CC367:CH367"/>
    <mergeCell ref="B368:E368"/>
    <mergeCell ref="F368:I368"/>
    <mergeCell ref="J368:L368"/>
    <mergeCell ref="M368:O368"/>
    <mergeCell ref="P368:T368"/>
    <mergeCell ref="U368:AC368"/>
    <mergeCell ref="AG368:AI368"/>
    <mergeCell ref="AJ368:AN368"/>
    <mergeCell ref="AO368:AS368"/>
    <mergeCell ref="BB367:BD367"/>
    <mergeCell ref="BE367:BG367"/>
    <mergeCell ref="BH367:BJ367"/>
    <mergeCell ref="BK367:BN367"/>
    <mergeCell ref="BO367:BR367"/>
    <mergeCell ref="BS367:CB367"/>
    <mergeCell ref="U367:AC367"/>
    <mergeCell ref="AG367:AI367"/>
    <mergeCell ref="AJ367:AN367"/>
    <mergeCell ref="AO367:AS367"/>
    <mergeCell ref="AT367:AX367"/>
    <mergeCell ref="AY367:BA367"/>
    <mergeCell ref="AD368:AF368"/>
    <mergeCell ref="BH366:BJ366"/>
    <mergeCell ref="BK366:BN366"/>
    <mergeCell ref="BO366:BR366"/>
    <mergeCell ref="BS366:CB366"/>
    <mergeCell ref="CC366:CH366"/>
    <mergeCell ref="B367:E367"/>
    <mergeCell ref="F367:I367"/>
    <mergeCell ref="J367:L367"/>
    <mergeCell ref="M367:O367"/>
    <mergeCell ref="P367:T367"/>
    <mergeCell ref="AJ366:AN366"/>
    <mergeCell ref="AO366:AS366"/>
    <mergeCell ref="AT366:AX366"/>
    <mergeCell ref="AY366:BA366"/>
    <mergeCell ref="BB366:BD366"/>
    <mergeCell ref="BE366:BG366"/>
    <mergeCell ref="BO368:BR368"/>
    <mergeCell ref="BS368:CB368"/>
    <mergeCell ref="CC368:CH368"/>
    <mergeCell ref="AD366:AF366"/>
    <mergeCell ref="AD367:AF367"/>
    <mergeCell ref="BO365:BR365"/>
    <mergeCell ref="BS365:CB365"/>
    <mergeCell ref="CC365:CH365"/>
    <mergeCell ref="B366:E366"/>
    <mergeCell ref="F366:I366"/>
    <mergeCell ref="J366:L366"/>
    <mergeCell ref="M366:O366"/>
    <mergeCell ref="P366:T366"/>
    <mergeCell ref="U366:AC366"/>
    <mergeCell ref="AG366:AI366"/>
    <mergeCell ref="AT365:AX365"/>
    <mergeCell ref="AY365:BA365"/>
    <mergeCell ref="BB365:BD365"/>
    <mergeCell ref="BE365:BG365"/>
    <mergeCell ref="BH365:BJ365"/>
    <mergeCell ref="BK365:BN365"/>
    <mergeCell ref="CC364:CH364"/>
    <mergeCell ref="B365:E365"/>
    <mergeCell ref="F365:I365"/>
    <mergeCell ref="J365:L365"/>
    <mergeCell ref="M365:O365"/>
    <mergeCell ref="P365:T365"/>
    <mergeCell ref="U365:AC365"/>
    <mergeCell ref="AG365:AI365"/>
    <mergeCell ref="AJ365:AN365"/>
    <mergeCell ref="AO365:AS365"/>
    <mergeCell ref="BB364:BD364"/>
    <mergeCell ref="BE364:BG364"/>
    <mergeCell ref="BH364:BJ364"/>
    <mergeCell ref="BK364:BN364"/>
    <mergeCell ref="BO364:BR364"/>
    <mergeCell ref="BS364:CB364"/>
    <mergeCell ref="U364:AC364"/>
    <mergeCell ref="AG364:AI364"/>
    <mergeCell ref="AJ364:AN364"/>
    <mergeCell ref="AO364:AS364"/>
    <mergeCell ref="AT364:AX364"/>
    <mergeCell ref="AY364:BA364"/>
    <mergeCell ref="AD364:AF364"/>
    <mergeCell ref="AD365:AF365"/>
    <mergeCell ref="BH363:BJ363"/>
    <mergeCell ref="BK363:BN363"/>
    <mergeCell ref="BO363:BR363"/>
    <mergeCell ref="BS363:CB363"/>
    <mergeCell ref="CC363:CH363"/>
    <mergeCell ref="B364:E364"/>
    <mergeCell ref="F364:I364"/>
    <mergeCell ref="J364:L364"/>
    <mergeCell ref="M364:O364"/>
    <mergeCell ref="P364:T364"/>
    <mergeCell ref="AJ363:AN363"/>
    <mergeCell ref="AO363:AS363"/>
    <mergeCell ref="AT363:AX363"/>
    <mergeCell ref="AY363:BA363"/>
    <mergeCell ref="BB363:BD363"/>
    <mergeCell ref="BE363:BG363"/>
    <mergeCell ref="BO362:BR362"/>
    <mergeCell ref="BS362:CB362"/>
    <mergeCell ref="CC362:CH362"/>
    <mergeCell ref="B363:E363"/>
    <mergeCell ref="F363:I363"/>
    <mergeCell ref="J363:L363"/>
    <mergeCell ref="M363:O363"/>
    <mergeCell ref="P363:T363"/>
    <mergeCell ref="U363:AC363"/>
    <mergeCell ref="AG363:AI363"/>
    <mergeCell ref="AT362:AX362"/>
    <mergeCell ref="AY362:BA362"/>
    <mergeCell ref="BB362:BD362"/>
    <mergeCell ref="BE362:BG362"/>
    <mergeCell ref="BH362:BJ362"/>
    <mergeCell ref="BK362:BN362"/>
    <mergeCell ref="CC361:CH361"/>
    <mergeCell ref="B362:E362"/>
    <mergeCell ref="F362:I362"/>
    <mergeCell ref="J362:L362"/>
    <mergeCell ref="M362:O362"/>
    <mergeCell ref="P362:T362"/>
    <mergeCell ref="U362:AC362"/>
    <mergeCell ref="AG362:AI362"/>
    <mergeCell ref="AJ362:AN362"/>
    <mergeCell ref="AO362:AS362"/>
    <mergeCell ref="BB361:BD361"/>
    <mergeCell ref="BE361:BG361"/>
    <mergeCell ref="BH361:BJ361"/>
    <mergeCell ref="BK361:BN361"/>
    <mergeCell ref="BO361:BR361"/>
    <mergeCell ref="BS361:CB361"/>
    <mergeCell ref="U361:AC361"/>
    <mergeCell ref="AG361:AI361"/>
    <mergeCell ref="AJ361:AN361"/>
    <mergeCell ref="AO361:AS361"/>
    <mergeCell ref="AT361:AX361"/>
    <mergeCell ref="AY361:BA361"/>
    <mergeCell ref="AD362:AF362"/>
    <mergeCell ref="AD363:AF363"/>
    <mergeCell ref="AD361:AF361"/>
    <mergeCell ref="BH360:BJ360"/>
    <mergeCell ref="BK360:BN360"/>
    <mergeCell ref="BO360:BR360"/>
    <mergeCell ref="BS360:CB360"/>
    <mergeCell ref="CC360:CH360"/>
    <mergeCell ref="B361:E361"/>
    <mergeCell ref="F361:I361"/>
    <mergeCell ref="J361:L361"/>
    <mergeCell ref="M361:O361"/>
    <mergeCell ref="P361:T361"/>
    <mergeCell ref="AJ360:AN360"/>
    <mergeCell ref="AO360:AS360"/>
    <mergeCell ref="AT360:AX360"/>
    <mergeCell ref="AY360:BA360"/>
    <mergeCell ref="BB360:BD360"/>
    <mergeCell ref="BE360:BG360"/>
    <mergeCell ref="BO359:BR359"/>
    <mergeCell ref="BS359:CB359"/>
    <mergeCell ref="CC359:CH359"/>
    <mergeCell ref="B360:E360"/>
    <mergeCell ref="F360:I360"/>
    <mergeCell ref="J360:L360"/>
    <mergeCell ref="M360:O360"/>
    <mergeCell ref="P360:T360"/>
    <mergeCell ref="U360:AC360"/>
    <mergeCell ref="AG360:AI360"/>
    <mergeCell ref="AT359:AX359"/>
    <mergeCell ref="AY359:BA359"/>
    <mergeCell ref="BB359:BD359"/>
    <mergeCell ref="BE359:BG359"/>
    <mergeCell ref="BH359:BJ359"/>
    <mergeCell ref="BK359:BN359"/>
    <mergeCell ref="CC358:CH358"/>
    <mergeCell ref="B359:E359"/>
    <mergeCell ref="F359:I359"/>
    <mergeCell ref="J359:L359"/>
    <mergeCell ref="M359:O359"/>
    <mergeCell ref="P359:T359"/>
    <mergeCell ref="U359:AC359"/>
    <mergeCell ref="AG359:AI359"/>
    <mergeCell ref="AJ359:AN359"/>
    <mergeCell ref="AO359:AS359"/>
    <mergeCell ref="BB358:BD358"/>
    <mergeCell ref="BE358:BG358"/>
    <mergeCell ref="BH358:BJ358"/>
    <mergeCell ref="BK358:BN358"/>
    <mergeCell ref="BO358:BR358"/>
    <mergeCell ref="BS358:CB358"/>
    <mergeCell ref="U358:AC358"/>
    <mergeCell ref="AG358:AI358"/>
    <mergeCell ref="AJ358:AN358"/>
    <mergeCell ref="AO358:AS358"/>
    <mergeCell ref="AT358:AX358"/>
    <mergeCell ref="AY358:BA358"/>
    <mergeCell ref="AD358:AF358"/>
    <mergeCell ref="AD359:AF359"/>
    <mergeCell ref="AD360:AF360"/>
    <mergeCell ref="BH357:BJ357"/>
    <mergeCell ref="BK357:BN357"/>
    <mergeCell ref="BO357:BR357"/>
    <mergeCell ref="BS357:CB357"/>
    <mergeCell ref="CC357:CH357"/>
    <mergeCell ref="B358:E358"/>
    <mergeCell ref="F358:I358"/>
    <mergeCell ref="J358:L358"/>
    <mergeCell ref="M358:O358"/>
    <mergeCell ref="P358:T358"/>
    <mergeCell ref="AJ357:AN357"/>
    <mergeCell ref="AO357:AS357"/>
    <mergeCell ref="AT357:AX357"/>
    <mergeCell ref="AY357:BA357"/>
    <mergeCell ref="BB357:BD357"/>
    <mergeCell ref="BE357:BG357"/>
    <mergeCell ref="BO356:BR356"/>
    <mergeCell ref="BS356:CB356"/>
    <mergeCell ref="CC356:CH356"/>
    <mergeCell ref="B357:E357"/>
    <mergeCell ref="F357:I357"/>
    <mergeCell ref="J357:L357"/>
    <mergeCell ref="M357:O357"/>
    <mergeCell ref="P357:T357"/>
    <mergeCell ref="U357:AC357"/>
    <mergeCell ref="AG357:AI357"/>
    <mergeCell ref="AT356:AX356"/>
    <mergeCell ref="AY356:BA356"/>
    <mergeCell ref="BB356:BD356"/>
    <mergeCell ref="BE356:BG356"/>
    <mergeCell ref="BH356:BJ356"/>
    <mergeCell ref="BK356:BN356"/>
    <mergeCell ref="CC355:CH355"/>
    <mergeCell ref="B356:E356"/>
    <mergeCell ref="F356:I356"/>
    <mergeCell ref="J356:L356"/>
    <mergeCell ref="M356:O356"/>
    <mergeCell ref="P356:T356"/>
    <mergeCell ref="U356:AC356"/>
    <mergeCell ref="AG356:AI356"/>
    <mergeCell ref="AJ356:AN356"/>
    <mergeCell ref="AO356:AS356"/>
    <mergeCell ref="BB355:BD355"/>
    <mergeCell ref="BE355:BG355"/>
    <mergeCell ref="BH355:BJ355"/>
    <mergeCell ref="BK355:BN355"/>
    <mergeCell ref="BO355:BR355"/>
    <mergeCell ref="BS355:CB355"/>
    <mergeCell ref="U355:AC355"/>
    <mergeCell ref="AG355:AI355"/>
    <mergeCell ref="AJ355:AN355"/>
    <mergeCell ref="AO355:AS355"/>
    <mergeCell ref="AT355:AX355"/>
    <mergeCell ref="AY355:BA355"/>
    <mergeCell ref="AD356:AF356"/>
    <mergeCell ref="AD357:AF357"/>
    <mergeCell ref="BH354:BJ354"/>
    <mergeCell ref="BK354:BN354"/>
    <mergeCell ref="BO354:BR354"/>
    <mergeCell ref="BS354:CB354"/>
    <mergeCell ref="CC354:CH354"/>
    <mergeCell ref="B355:E355"/>
    <mergeCell ref="F355:I355"/>
    <mergeCell ref="J355:L355"/>
    <mergeCell ref="M355:O355"/>
    <mergeCell ref="P355:T355"/>
    <mergeCell ref="AJ354:AN354"/>
    <mergeCell ref="AO354:AS354"/>
    <mergeCell ref="AT354:AX354"/>
    <mergeCell ref="AY354:BA354"/>
    <mergeCell ref="BB354:BD354"/>
    <mergeCell ref="BE354:BG354"/>
    <mergeCell ref="AD354:AF354"/>
    <mergeCell ref="AD355:AF355"/>
    <mergeCell ref="BO353:BR353"/>
    <mergeCell ref="BS353:CB353"/>
    <mergeCell ref="CC353:CH353"/>
    <mergeCell ref="B354:E354"/>
    <mergeCell ref="F354:I354"/>
    <mergeCell ref="J354:L354"/>
    <mergeCell ref="M354:O354"/>
    <mergeCell ref="P354:T354"/>
    <mergeCell ref="U354:AC354"/>
    <mergeCell ref="AG354:AI354"/>
    <mergeCell ref="AT353:AX353"/>
    <mergeCell ref="AY353:BA353"/>
    <mergeCell ref="BB353:BD353"/>
    <mergeCell ref="BE353:BG353"/>
    <mergeCell ref="BH353:BJ353"/>
    <mergeCell ref="BK353:BN353"/>
    <mergeCell ref="AD353:AF353"/>
    <mergeCell ref="CC352:CH352"/>
    <mergeCell ref="B353:E353"/>
    <mergeCell ref="F353:I353"/>
    <mergeCell ref="J353:L353"/>
    <mergeCell ref="M353:O353"/>
    <mergeCell ref="P353:T353"/>
    <mergeCell ref="U353:AC353"/>
    <mergeCell ref="AG353:AI353"/>
    <mergeCell ref="AJ353:AN353"/>
    <mergeCell ref="AO353:AS353"/>
    <mergeCell ref="BB352:BD352"/>
    <mergeCell ref="BE352:BG352"/>
    <mergeCell ref="BH352:BJ352"/>
    <mergeCell ref="BK352:BN352"/>
    <mergeCell ref="BO352:BR352"/>
    <mergeCell ref="BS352:CB352"/>
    <mergeCell ref="U352:AC352"/>
    <mergeCell ref="AG352:AI352"/>
    <mergeCell ref="AJ352:AN352"/>
    <mergeCell ref="AO352:AS352"/>
    <mergeCell ref="AT352:AX352"/>
    <mergeCell ref="AY352:BA352"/>
    <mergeCell ref="BH351:BJ351"/>
    <mergeCell ref="BK351:BN351"/>
    <mergeCell ref="BO351:BR351"/>
    <mergeCell ref="BS351:CB351"/>
    <mergeCell ref="CC351:CH351"/>
    <mergeCell ref="B352:E352"/>
    <mergeCell ref="F352:I352"/>
    <mergeCell ref="J352:L352"/>
    <mergeCell ref="M352:O352"/>
    <mergeCell ref="P352:T352"/>
    <mergeCell ref="AJ351:AN351"/>
    <mergeCell ref="AO351:AS351"/>
    <mergeCell ref="AT351:AX351"/>
    <mergeCell ref="AY351:BA351"/>
    <mergeCell ref="BB351:BD351"/>
    <mergeCell ref="BE351:BG351"/>
    <mergeCell ref="B351:E351"/>
    <mergeCell ref="F351:I351"/>
    <mergeCell ref="J351:L351"/>
    <mergeCell ref="M351:O351"/>
    <mergeCell ref="P351:T351"/>
    <mergeCell ref="U351:AC351"/>
    <mergeCell ref="AG351:AI351"/>
    <mergeCell ref="AD351:AF351"/>
    <mergeCell ref="AD352:AF352"/>
    <mergeCell ref="AT350:AX350"/>
    <mergeCell ref="AY350:BA350"/>
    <mergeCell ref="BB350:BD350"/>
    <mergeCell ref="BE350:BG350"/>
    <mergeCell ref="BH350:BJ350"/>
    <mergeCell ref="BK350:BN350"/>
    <mergeCell ref="CC349:CH349"/>
    <mergeCell ref="B350:E350"/>
    <mergeCell ref="F350:I350"/>
    <mergeCell ref="J350:L350"/>
    <mergeCell ref="M350:O350"/>
    <mergeCell ref="P350:T350"/>
    <mergeCell ref="U350:AC350"/>
    <mergeCell ref="AG350:AI350"/>
    <mergeCell ref="AJ350:AN350"/>
    <mergeCell ref="AO350:AS350"/>
    <mergeCell ref="BB349:BD349"/>
    <mergeCell ref="BE349:BG349"/>
    <mergeCell ref="BH349:BJ349"/>
    <mergeCell ref="BK349:BN349"/>
    <mergeCell ref="BO349:BR349"/>
    <mergeCell ref="BS349:CB349"/>
    <mergeCell ref="U349:AC349"/>
    <mergeCell ref="AG349:AI349"/>
    <mergeCell ref="AJ349:AN349"/>
    <mergeCell ref="AO349:AS349"/>
    <mergeCell ref="AT349:AX349"/>
    <mergeCell ref="AY349:BA349"/>
    <mergeCell ref="AD350:AF350"/>
    <mergeCell ref="BH348:BJ348"/>
    <mergeCell ref="BK348:BN348"/>
    <mergeCell ref="BO348:BR348"/>
    <mergeCell ref="BS348:CB348"/>
    <mergeCell ref="CC348:CH348"/>
    <mergeCell ref="B349:E349"/>
    <mergeCell ref="F349:I349"/>
    <mergeCell ref="J349:L349"/>
    <mergeCell ref="M349:O349"/>
    <mergeCell ref="P349:T349"/>
    <mergeCell ref="AJ348:AN348"/>
    <mergeCell ref="AO348:AS348"/>
    <mergeCell ref="AT348:AX348"/>
    <mergeCell ref="AY348:BA348"/>
    <mergeCell ref="BB348:BD348"/>
    <mergeCell ref="BE348:BG348"/>
    <mergeCell ref="BO350:BR350"/>
    <mergeCell ref="BS350:CB350"/>
    <mergeCell ref="CC350:CH350"/>
    <mergeCell ref="AD348:AF348"/>
    <mergeCell ref="AD349:AF349"/>
    <mergeCell ref="BO347:BR347"/>
    <mergeCell ref="BS347:CB347"/>
    <mergeCell ref="CC347:CH347"/>
    <mergeCell ref="B348:E348"/>
    <mergeCell ref="F348:I348"/>
    <mergeCell ref="J348:L348"/>
    <mergeCell ref="M348:O348"/>
    <mergeCell ref="P348:T348"/>
    <mergeCell ref="U348:AC348"/>
    <mergeCell ref="AG348:AI348"/>
    <mergeCell ref="AT347:AX347"/>
    <mergeCell ref="AY347:BA347"/>
    <mergeCell ref="BB347:BD347"/>
    <mergeCell ref="BE347:BG347"/>
    <mergeCell ref="BH347:BJ347"/>
    <mergeCell ref="BK347:BN347"/>
    <mergeCell ref="CC346:CH346"/>
    <mergeCell ref="B347:E347"/>
    <mergeCell ref="F347:I347"/>
    <mergeCell ref="J347:L347"/>
    <mergeCell ref="M347:O347"/>
    <mergeCell ref="P347:T347"/>
    <mergeCell ref="U347:AC347"/>
    <mergeCell ref="AG347:AI347"/>
    <mergeCell ref="AJ347:AN347"/>
    <mergeCell ref="AO347:AS347"/>
    <mergeCell ref="BB346:BD346"/>
    <mergeCell ref="BE346:BG346"/>
    <mergeCell ref="BH346:BJ346"/>
    <mergeCell ref="BK346:BN346"/>
    <mergeCell ref="BO346:BR346"/>
    <mergeCell ref="BS346:CB346"/>
    <mergeCell ref="U346:AC346"/>
    <mergeCell ref="AG346:AI346"/>
    <mergeCell ref="AJ346:AN346"/>
    <mergeCell ref="AO346:AS346"/>
    <mergeCell ref="AT346:AX346"/>
    <mergeCell ref="AY346:BA346"/>
    <mergeCell ref="AD346:AF346"/>
    <mergeCell ref="AD347:AF347"/>
    <mergeCell ref="BH345:BJ345"/>
    <mergeCell ref="BK345:BN345"/>
    <mergeCell ref="BO345:BR345"/>
    <mergeCell ref="BS345:CB345"/>
    <mergeCell ref="CC345:CH345"/>
    <mergeCell ref="B346:E346"/>
    <mergeCell ref="F346:I346"/>
    <mergeCell ref="J346:L346"/>
    <mergeCell ref="M346:O346"/>
    <mergeCell ref="P346:T346"/>
    <mergeCell ref="AJ345:AN345"/>
    <mergeCell ref="AO345:AS345"/>
    <mergeCell ref="AT345:AX345"/>
    <mergeCell ref="AY345:BA345"/>
    <mergeCell ref="BB345:BD345"/>
    <mergeCell ref="BE345:BG345"/>
    <mergeCell ref="BO344:BR344"/>
    <mergeCell ref="BS344:CB344"/>
    <mergeCell ref="CC344:CH344"/>
    <mergeCell ref="B345:E345"/>
    <mergeCell ref="F345:I345"/>
    <mergeCell ref="J345:L345"/>
    <mergeCell ref="M345:O345"/>
    <mergeCell ref="P345:T345"/>
    <mergeCell ref="U345:AC345"/>
    <mergeCell ref="AG345:AI345"/>
    <mergeCell ref="AT344:AX344"/>
    <mergeCell ref="AY344:BA344"/>
    <mergeCell ref="BB344:BD344"/>
    <mergeCell ref="BE344:BG344"/>
    <mergeCell ref="BH344:BJ344"/>
    <mergeCell ref="BK344:BN344"/>
    <mergeCell ref="CC343:CH343"/>
    <mergeCell ref="B344:E344"/>
    <mergeCell ref="F344:I344"/>
    <mergeCell ref="J344:L344"/>
    <mergeCell ref="M344:O344"/>
    <mergeCell ref="P344:T344"/>
    <mergeCell ref="U344:AC344"/>
    <mergeCell ref="AG344:AI344"/>
    <mergeCell ref="AJ344:AN344"/>
    <mergeCell ref="AO344:AS344"/>
    <mergeCell ref="BB343:BD343"/>
    <mergeCell ref="BE343:BG343"/>
    <mergeCell ref="BH343:BJ343"/>
    <mergeCell ref="BK343:BN343"/>
    <mergeCell ref="BO343:BR343"/>
    <mergeCell ref="BS343:CB343"/>
    <mergeCell ref="U343:AC343"/>
    <mergeCell ref="AG343:AI343"/>
    <mergeCell ref="AJ343:AN343"/>
    <mergeCell ref="AO343:AS343"/>
    <mergeCell ref="AT343:AX343"/>
    <mergeCell ref="AY343:BA343"/>
    <mergeCell ref="AD344:AF344"/>
    <mergeCell ref="AD345:AF345"/>
    <mergeCell ref="AD343:AF343"/>
    <mergeCell ref="BH342:BJ342"/>
    <mergeCell ref="BK342:BN342"/>
    <mergeCell ref="BO342:BR342"/>
    <mergeCell ref="BS342:CB342"/>
    <mergeCell ref="CC342:CH342"/>
    <mergeCell ref="B343:E343"/>
    <mergeCell ref="F343:I343"/>
    <mergeCell ref="J343:L343"/>
    <mergeCell ref="M343:O343"/>
    <mergeCell ref="P343:T343"/>
    <mergeCell ref="AJ342:AN342"/>
    <mergeCell ref="AO342:AS342"/>
    <mergeCell ref="AT342:AX342"/>
    <mergeCell ref="AY342:BA342"/>
    <mergeCell ref="BB342:BD342"/>
    <mergeCell ref="BE342:BG342"/>
    <mergeCell ref="BO341:BR341"/>
    <mergeCell ref="BS341:CB341"/>
    <mergeCell ref="CC341:CH341"/>
    <mergeCell ref="B342:E342"/>
    <mergeCell ref="F342:I342"/>
    <mergeCell ref="J342:L342"/>
    <mergeCell ref="M342:O342"/>
    <mergeCell ref="P342:T342"/>
    <mergeCell ref="U342:AC342"/>
    <mergeCell ref="AG342:AI342"/>
    <mergeCell ref="AT341:AX341"/>
    <mergeCell ref="AY341:BA341"/>
    <mergeCell ref="BB341:BD341"/>
    <mergeCell ref="BE341:BG341"/>
    <mergeCell ref="BH341:BJ341"/>
    <mergeCell ref="BK341:BN341"/>
    <mergeCell ref="CC340:CH340"/>
    <mergeCell ref="B341:E341"/>
    <mergeCell ref="F341:I341"/>
    <mergeCell ref="J341:L341"/>
    <mergeCell ref="M341:O341"/>
    <mergeCell ref="P341:T341"/>
    <mergeCell ref="U341:AC341"/>
    <mergeCell ref="AG341:AI341"/>
    <mergeCell ref="AJ341:AN341"/>
    <mergeCell ref="AO341:AS341"/>
    <mergeCell ref="BB340:BD340"/>
    <mergeCell ref="BE340:BG340"/>
    <mergeCell ref="BH340:BJ340"/>
    <mergeCell ref="BK340:BN340"/>
    <mergeCell ref="BO340:BR340"/>
    <mergeCell ref="BS340:CB340"/>
    <mergeCell ref="U340:AC340"/>
    <mergeCell ref="AG340:AI340"/>
    <mergeCell ref="AJ340:AN340"/>
    <mergeCell ref="AO340:AS340"/>
    <mergeCell ref="AT340:AX340"/>
    <mergeCell ref="AY340:BA340"/>
    <mergeCell ref="AD340:AF340"/>
    <mergeCell ref="AD341:AF341"/>
    <mergeCell ref="AD342:AF342"/>
    <mergeCell ref="BH339:BJ339"/>
    <mergeCell ref="BK339:BN339"/>
    <mergeCell ref="BO339:BR339"/>
    <mergeCell ref="BS339:CB339"/>
    <mergeCell ref="CC339:CH339"/>
    <mergeCell ref="B340:E340"/>
    <mergeCell ref="F340:I340"/>
    <mergeCell ref="J340:L340"/>
    <mergeCell ref="M340:O340"/>
    <mergeCell ref="P340:T340"/>
    <mergeCell ref="AJ339:AN339"/>
    <mergeCell ref="AO339:AS339"/>
    <mergeCell ref="AT339:AX339"/>
    <mergeCell ref="AY339:BA339"/>
    <mergeCell ref="BB339:BD339"/>
    <mergeCell ref="BE339:BG339"/>
    <mergeCell ref="BO338:BR338"/>
    <mergeCell ref="BS338:CB338"/>
    <mergeCell ref="CC338:CH338"/>
    <mergeCell ref="B339:E339"/>
    <mergeCell ref="F339:I339"/>
    <mergeCell ref="J339:L339"/>
    <mergeCell ref="M339:O339"/>
    <mergeCell ref="P339:T339"/>
    <mergeCell ref="U339:AC339"/>
    <mergeCell ref="AG339:AI339"/>
    <mergeCell ref="AT338:AX338"/>
    <mergeCell ref="AY338:BA338"/>
    <mergeCell ref="BB338:BD338"/>
    <mergeCell ref="BE338:BG338"/>
    <mergeCell ref="BH338:BJ338"/>
    <mergeCell ref="BK338:BN338"/>
    <mergeCell ref="CC337:CH337"/>
    <mergeCell ref="B338:E338"/>
    <mergeCell ref="F338:I338"/>
    <mergeCell ref="J338:L338"/>
    <mergeCell ref="M338:O338"/>
    <mergeCell ref="P338:T338"/>
    <mergeCell ref="U338:AC338"/>
    <mergeCell ref="AG338:AI338"/>
    <mergeCell ref="AJ338:AN338"/>
    <mergeCell ref="AO338:AS338"/>
    <mergeCell ref="BB337:BD337"/>
    <mergeCell ref="BE337:BG337"/>
    <mergeCell ref="BH337:BJ337"/>
    <mergeCell ref="BK337:BN337"/>
    <mergeCell ref="BO337:BR337"/>
    <mergeCell ref="BS337:CB337"/>
    <mergeCell ref="U337:AC337"/>
    <mergeCell ref="AG337:AI337"/>
    <mergeCell ref="AJ337:AN337"/>
    <mergeCell ref="AO337:AS337"/>
    <mergeCell ref="AT337:AX337"/>
    <mergeCell ref="AY337:BA337"/>
    <mergeCell ref="AD338:AF338"/>
    <mergeCell ref="AD339:AF339"/>
    <mergeCell ref="AD337:AF337"/>
    <mergeCell ref="BH336:BJ336"/>
    <mergeCell ref="BK336:BN336"/>
    <mergeCell ref="BO336:BR336"/>
    <mergeCell ref="BS336:CB336"/>
    <mergeCell ref="CC336:CH336"/>
    <mergeCell ref="B337:E337"/>
    <mergeCell ref="F337:I337"/>
    <mergeCell ref="J337:L337"/>
    <mergeCell ref="M337:O337"/>
    <mergeCell ref="P337:T337"/>
    <mergeCell ref="AJ336:AN336"/>
    <mergeCell ref="AO336:AS336"/>
    <mergeCell ref="AT336:AX336"/>
    <mergeCell ref="AY336:BA336"/>
    <mergeCell ref="BB336:BD336"/>
    <mergeCell ref="BE336:BG336"/>
    <mergeCell ref="BO335:BR335"/>
    <mergeCell ref="BS335:CB335"/>
    <mergeCell ref="CC335:CH335"/>
    <mergeCell ref="B336:E336"/>
    <mergeCell ref="F336:I336"/>
    <mergeCell ref="J336:L336"/>
    <mergeCell ref="M336:O336"/>
    <mergeCell ref="P336:T336"/>
    <mergeCell ref="U336:AC336"/>
    <mergeCell ref="AG336:AI336"/>
    <mergeCell ref="AT335:AX335"/>
    <mergeCell ref="AY335:BA335"/>
    <mergeCell ref="BB335:BD335"/>
    <mergeCell ref="BE335:BG335"/>
    <mergeCell ref="BH335:BJ335"/>
    <mergeCell ref="BK335:BN335"/>
    <mergeCell ref="CC334:CH334"/>
    <mergeCell ref="B335:E335"/>
    <mergeCell ref="F335:I335"/>
    <mergeCell ref="J335:L335"/>
    <mergeCell ref="M335:O335"/>
    <mergeCell ref="P335:T335"/>
    <mergeCell ref="U335:AC335"/>
    <mergeCell ref="AG335:AI335"/>
    <mergeCell ref="AJ335:AN335"/>
    <mergeCell ref="AO335:AS335"/>
    <mergeCell ref="BB334:BD334"/>
    <mergeCell ref="BE334:BG334"/>
    <mergeCell ref="BH334:BJ334"/>
    <mergeCell ref="BK334:BN334"/>
    <mergeCell ref="BO334:BR334"/>
    <mergeCell ref="BS334:CB334"/>
    <mergeCell ref="U334:AC334"/>
    <mergeCell ref="AG334:AI334"/>
    <mergeCell ref="AJ334:AN334"/>
    <mergeCell ref="AO334:AS334"/>
    <mergeCell ref="AT334:AX334"/>
    <mergeCell ref="AY334:BA334"/>
    <mergeCell ref="AD334:AF334"/>
    <mergeCell ref="AD335:AF335"/>
    <mergeCell ref="AD336:AF336"/>
    <mergeCell ref="BH333:BJ333"/>
    <mergeCell ref="BK333:BN333"/>
    <mergeCell ref="BO333:BR333"/>
    <mergeCell ref="BS333:CB333"/>
    <mergeCell ref="CC333:CH333"/>
    <mergeCell ref="B334:E334"/>
    <mergeCell ref="F334:I334"/>
    <mergeCell ref="J334:L334"/>
    <mergeCell ref="M334:O334"/>
    <mergeCell ref="P334:T334"/>
    <mergeCell ref="AJ333:AN333"/>
    <mergeCell ref="AO333:AS333"/>
    <mergeCell ref="AT333:AX333"/>
    <mergeCell ref="AY333:BA333"/>
    <mergeCell ref="BB333:BD333"/>
    <mergeCell ref="BE333:BG333"/>
    <mergeCell ref="B333:E333"/>
    <mergeCell ref="F333:I333"/>
    <mergeCell ref="J333:L333"/>
    <mergeCell ref="M333:O333"/>
    <mergeCell ref="P333:T333"/>
    <mergeCell ref="U333:AC333"/>
    <mergeCell ref="AG333:AI333"/>
    <mergeCell ref="AT332:AX332"/>
    <mergeCell ref="AY332:BA332"/>
    <mergeCell ref="BB332:BD332"/>
    <mergeCell ref="BE332:BG332"/>
    <mergeCell ref="BH332:BJ332"/>
    <mergeCell ref="BK332:BN332"/>
    <mergeCell ref="CC331:CH331"/>
    <mergeCell ref="B332:E332"/>
    <mergeCell ref="F332:I332"/>
    <mergeCell ref="J332:L332"/>
    <mergeCell ref="M332:O332"/>
    <mergeCell ref="P332:T332"/>
    <mergeCell ref="U332:AC332"/>
    <mergeCell ref="AG332:AI332"/>
    <mergeCell ref="AJ332:AN332"/>
    <mergeCell ref="AO332:AS332"/>
    <mergeCell ref="BB331:BD331"/>
    <mergeCell ref="BE331:BG331"/>
    <mergeCell ref="BH331:BJ331"/>
    <mergeCell ref="BK331:BN331"/>
    <mergeCell ref="BO331:BR331"/>
    <mergeCell ref="BS331:CB331"/>
    <mergeCell ref="U331:AC331"/>
    <mergeCell ref="AG331:AI331"/>
    <mergeCell ref="AJ331:AN331"/>
    <mergeCell ref="AO331:AS331"/>
    <mergeCell ref="AT331:AX331"/>
    <mergeCell ref="AY331:BA331"/>
    <mergeCell ref="AD332:AF332"/>
    <mergeCell ref="AD331:AF331"/>
    <mergeCell ref="AD333:AF333"/>
    <mergeCell ref="BH330:BJ330"/>
    <mergeCell ref="BK330:BN330"/>
    <mergeCell ref="BO330:BR330"/>
    <mergeCell ref="BS330:CB330"/>
    <mergeCell ref="CC330:CH330"/>
    <mergeCell ref="B331:E331"/>
    <mergeCell ref="F331:I331"/>
    <mergeCell ref="J331:L331"/>
    <mergeCell ref="M331:O331"/>
    <mergeCell ref="P331:T331"/>
    <mergeCell ref="AJ330:AN330"/>
    <mergeCell ref="AO330:AS330"/>
    <mergeCell ref="AT330:AX330"/>
    <mergeCell ref="AY330:BA330"/>
    <mergeCell ref="BB330:BD330"/>
    <mergeCell ref="BE330:BG330"/>
    <mergeCell ref="BO332:BR332"/>
    <mergeCell ref="BS332:CB332"/>
    <mergeCell ref="CC332:CH332"/>
    <mergeCell ref="BO329:BR329"/>
    <mergeCell ref="BS329:CB329"/>
    <mergeCell ref="CC329:CH329"/>
    <mergeCell ref="B330:E330"/>
    <mergeCell ref="F330:I330"/>
    <mergeCell ref="J330:L330"/>
    <mergeCell ref="M330:O330"/>
    <mergeCell ref="P330:T330"/>
    <mergeCell ref="U330:AC330"/>
    <mergeCell ref="AG330:AI330"/>
    <mergeCell ref="AT329:AX329"/>
    <mergeCell ref="AY329:BA329"/>
    <mergeCell ref="BB329:BD329"/>
    <mergeCell ref="BE329:BG329"/>
    <mergeCell ref="BH329:BJ329"/>
    <mergeCell ref="BK329:BN329"/>
    <mergeCell ref="AD329:AF329"/>
    <mergeCell ref="AD330:AF330"/>
    <mergeCell ref="CC328:CH328"/>
    <mergeCell ref="B329:E329"/>
    <mergeCell ref="F329:I329"/>
    <mergeCell ref="J329:L329"/>
    <mergeCell ref="M329:O329"/>
    <mergeCell ref="P329:T329"/>
    <mergeCell ref="U329:AC329"/>
    <mergeCell ref="AG329:AI329"/>
    <mergeCell ref="AJ329:AN329"/>
    <mergeCell ref="AO329:AS329"/>
    <mergeCell ref="BB328:BD328"/>
    <mergeCell ref="BE328:BG328"/>
    <mergeCell ref="BH328:BJ328"/>
    <mergeCell ref="BK328:BN328"/>
    <mergeCell ref="BO328:BR328"/>
    <mergeCell ref="BS328:CB328"/>
    <mergeCell ref="U328:AC328"/>
    <mergeCell ref="AG328:AI328"/>
    <mergeCell ref="AJ328:AN328"/>
    <mergeCell ref="AO328:AS328"/>
    <mergeCell ref="AT328:AX328"/>
    <mergeCell ref="AY328:BA328"/>
    <mergeCell ref="BH327:BJ327"/>
    <mergeCell ref="BK327:BN327"/>
    <mergeCell ref="BO327:BR327"/>
    <mergeCell ref="BS327:CB327"/>
    <mergeCell ref="CC327:CH327"/>
    <mergeCell ref="B328:E328"/>
    <mergeCell ref="F328:I328"/>
    <mergeCell ref="J328:L328"/>
    <mergeCell ref="M328:O328"/>
    <mergeCell ref="P328:T328"/>
    <mergeCell ref="AJ327:AN327"/>
    <mergeCell ref="AO327:AS327"/>
    <mergeCell ref="AT327:AX327"/>
    <mergeCell ref="AY327:BA327"/>
    <mergeCell ref="BB327:BD327"/>
    <mergeCell ref="BE327:BG327"/>
    <mergeCell ref="AD327:AF327"/>
    <mergeCell ref="AD328:AF328"/>
    <mergeCell ref="BO326:BR326"/>
    <mergeCell ref="BS326:CB326"/>
    <mergeCell ref="CC326:CH326"/>
    <mergeCell ref="B327:E327"/>
    <mergeCell ref="F327:I327"/>
    <mergeCell ref="J327:L327"/>
    <mergeCell ref="M327:O327"/>
    <mergeCell ref="P327:T327"/>
    <mergeCell ref="U327:AC327"/>
    <mergeCell ref="AG327:AI327"/>
    <mergeCell ref="AT326:AX326"/>
    <mergeCell ref="AY326:BA326"/>
    <mergeCell ref="BB326:BD326"/>
    <mergeCell ref="BE326:BG326"/>
    <mergeCell ref="BH326:BJ326"/>
    <mergeCell ref="BK326:BN326"/>
    <mergeCell ref="CC325:CH325"/>
    <mergeCell ref="B326:E326"/>
    <mergeCell ref="F326:I326"/>
    <mergeCell ref="J326:L326"/>
    <mergeCell ref="M326:O326"/>
    <mergeCell ref="P326:T326"/>
    <mergeCell ref="U326:AC326"/>
    <mergeCell ref="AG326:AI326"/>
    <mergeCell ref="AJ326:AN326"/>
    <mergeCell ref="AO326:AS326"/>
    <mergeCell ref="BB325:BD325"/>
    <mergeCell ref="BE325:BG325"/>
    <mergeCell ref="BH325:BJ325"/>
    <mergeCell ref="BK325:BN325"/>
    <mergeCell ref="BO325:BR325"/>
    <mergeCell ref="BS325:CB325"/>
    <mergeCell ref="U325:AC325"/>
    <mergeCell ref="AG325:AI325"/>
    <mergeCell ref="AJ325:AN325"/>
    <mergeCell ref="AO325:AS325"/>
    <mergeCell ref="AT325:AX325"/>
    <mergeCell ref="AY325:BA325"/>
    <mergeCell ref="AD325:AF325"/>
    <mergeCell ref="AD326:AF326"/>
    <mergeCell ref="BH324:BJ324"/>
    <mergeCell ref="BK324:BN324"/>
    <mergeCell ref="BO324:BR324"/>
    <mergeCell ref="BS324:CB324"/>
    <mergeCell ref="CC324:CH324"/>
    <mergeCell ref="B325:E325"/>
    <mergeCell ref="F325:I325"/>
    <mergeCell ref="J325:L325"/>
    <mergeCell ref="M325:O325"/>
    <mergeCell ref="P325:T325"/>
    <mergeCell ref="AJ324:AN324"/>
    <mergeCell ref="AO324:AS324"/>
    <mergeCell ref="AT324:AX324"/>
    <mergeCell ref="AY324:BA324"/>
    <mergeCell ref="BB324:BD324"/>
    <mergeCell ref="BE324:BG324"/>
    <mergeCell ref="BO323:BR323"/>
    <mergeCell ref="BS323:CB323"/>
    <mergeCell ref="CC323:CH323"/>
    <mergeCell ref="B324:E324"/>
    <mergeCell ref="F324:I324"/>
    <mergeCell ref="J324:L324"/>
    <mergeCell ref="M324:O324"/>
    <mergeCell ref="P324:T324"/>
    <mergeCell ref="U324:AC324"/>
    <mergeCell ref="AG324:AI324"/>
    <mergeCell ref="AT323:AX323"/>
    <mergeCell ref="AY323:BA323"/>
    <mergeCell ref="BB323:BD323"/>
    <mergeCell ref="BE323:BG323"/>
    <mergeCell ref="BH323:BJ323"/>
    <mergeCell ref="BK323:BN323"/>
    <mergeCell ref="CC322:CH322"/>
    <mergeCell ref="B323:E323"/>
    <mergeCell ref="F323:I323"/>
    <mergeCell ref="J323:L323"/>
    <mergeCell ref="M323:O323"/>
    <mergeCell ref="P323:T323"/>
    <mergeCell ref="U323:AC323"/>
    <mergeCell ref="AG323:AI323"/>
    <mergeCell ref="AJ323:AN323"/>
    <mergeCell ref="AO323:AS323"/>
    <mergeCell ref="BB322:BD322"/>
    <mergeCell ref="BE322:BG322"/>
    <mergeCell ref="BH322:BJ322"/>
    <mergeCell ref="BK322:BN322"/>
    <mergeCell ref="BO322:BR322"/>
    <mergeCell ref="BS322:CB322"/>
    <mergeCell ref="U322:AC322"/>
    <mergeCell ref="AG322:AI322"/>
    <mergeCell ref="AJ322:AN322"/>
    <mergeCell ref="AO322:AS322"/>
    <mergeCell ref="AT322:AX322"/>
    <mergeCell ref="AY322:BA322"/>
    <mergeCell ref="AD322:AF322"/>
    <mergeCell ref="AD323:AF323"/>
    <mergeCell ref="AD324:AF324"/>
    <mergeCell ref="BH321:BJ321"/>
    <mergeCell ref="BK321:BN321"/>
    <mergeCell ref="BO321:BR321"/>
    <mergeCell ref="BS321:CB321"/>
    <mergeCell ref="CC321:CH321"/>
    <mergeCell ref="B322:E322"/>
    <mergeCell ref="F322:I322"/>
    <mergeCell ref="J322:L322"/>
    <mergeCell ref="M322:O322"/>
    <mergeCell ref="P322:T322"/>
    <mergeCell ref="AJ321:AN321"/>
    <mergeCell ref="AO321:AS321"/>
    <mergeCell ref="AT321:AX321"/>
    <mergeCell ref="AY321:BA321"/>
    <mergeCell ref="BB321:BD321"/>
    <mergeCell ref="BE321:BG321"/>
    <mergeCell ref="BO320:BR320"/>
    <mergeCell ref="BS320:CB320"/>
    <mergeCell ref="CC320:CH320"/>
    <mergeCell ref="B321:E321"/>
    <mergeCell ref="F321:I321"/>
    <mergeCell ref="J321:L321"/>
    <mergeCell ref="M321:O321"/>
    <mergeCell ref="P321:T321"/>
    <mergeCell ref="U321:AC321"/>
    <mergeCell ref="AG321:AI321"/>
    <mergeCell ref="AT320:AX320"/>
    <mergeCell ref="AY320:BA320"/>
    <mergeCell ref="BB320:BD320"/>
    <mergeCell ref="BE320:BG320"/>
    <mergeCell ref="BH320:BJ320"/>
    <mergeCell ref="BK320:BN320"/>
    <mergeCell ref="CC319:CH319"/>
    <mergeCell ref="B320:E320"/>
    <mergeCell ref="F320:I320"/>
    <mergeCell ref="J320:L320"/>
    <mergeCell ref="M320:O320"/>
    <mergeCell ref="P320:T320"/>
    <mergeCell ref="U320:AC320"/>
    <mergeCell ref="AG320:AI320"/>
    <mergeCell ref="AJ320:AN320"/>
    <mergeCell ref="AO320:AS320"/>
    <mergeCell ref="BB319:BD319"/>
    <mergeCell ref="BE319:BG319"/>
    <mergeCell ref="BH319:BJ319"/>
    <mergeCell ref="BK319:BN319"/>
    <mergeCell ref="BO319:BR319"/>
    <mergeCell ref="BS319:CB319"/>
    <mergeCell ref="U319:AC319"/>
    <mergeCell ref="AG319:AI319"/>
    <mergeCell ref="AJ319:AN319"/>
    <mergeCell ref="AO319:AS319"/>
    <mergeCell ref="AT319:AX319"/>
    <mergeCell ref="AY319:BA319"/>
    <mergeCell ref="AD320:AF320"/>
    <mergeCell ref="AD321:AF321"/>
    <mergeCell ref="AD319:AF319"/>
    <mergeCell ref="BH318:BJ318"/>
    <mergeCell ref="BK318:BN318"/>
    <mergeCell ref="BO318:BR318"/>
    <mergeCell ref="BS318:CB318"/>
    <mergeCell ref="CC318:CH318"/>
    <mergeCell ref="B319:E319"/>
    <mergeCell ref="F319:I319"/>
    <mergeCell ref="J319:L319"/>
    <mergeCell ref="M319:O319"/>
    <mergeCell ref="P319:T319"/>
    <mergeCell ref="AJ318:AN318"/>
    <mergeCell ref="AO318:AS318"/>
    <mergeCell ref="AT318:AX318"/>
    <mergeCell ref="AY318:BA318"/>
    <mergeCell ref="BB318:BD318"/>
    <mergeCell ref="BE318:BG318"/>
    <mergeCell ref="BO317:BR317"/>
    <mergeCell ref="BS317:CB317"/>
    <mergeCell ref="CC317:CH317"/>
    <mergeCell ref="B318:E318"/>
    <mergeCell ref="F318:I318"/>
    <mergeCell ref="J318:L318"/>
    <mergeCell ref="M318:O318"/>
    <mergeCell ref="P318:T318"/>
    <mergeCell ref="U318:AC318"/>
    <mergeCell ref="AG318:AI318"/>
    <mergeCell ref="AT317:AX317"/>
    <mergeCell ref="AY317:BA317"/>
    <mergeCell ref="BB317:BD317"/>
    <mergeCell ref="BE317:BG317"/>
    <mergeCell ref="BH317:BJ317"/>
    <mergeCell ref="BK317:BN317"/>
    <mergeCell ref="CC316:CH316"/>
    <mergeCell ref="B317:E317"/>
    <mergeCell ref="F317:I317"/>
    <mergeCell ref="J317:L317"/>
    <mergeCell ref="M317:O317"/>
    <mergeCell ref="P317:T317"/>
    <mergeCell ref="U317:AC317"/>
    <mergeCell ref="AG317:AI317"/>
    <mergeCell ref="AJ317:AN317"/>
    <mergeCell ref="AO317:AS317"/>
    <mergeCell ref="BB316:BD316"/>
    <mergeCell ref="BE316:BG316"/>
    <mergeCell ref="BH316:BJ316"/>
    <mergeCell ref="BK316:BN316"/>
    <mergeCell ref="BO316:BR316"/>
    <mergeCell ref="BS316:CB316"/>
    <mergeCell ref="U316:AC316"/>
    <mergeCell ref="AG316:AI316"/>
    <mergeCell ref="AJ316:AN316"/>
    <mergeCell ref="AO316:AS316"/>
    <mergeCell ref="AT316:AX316"/>
    <mergeCell ref="AY316:BA316"/>
    <mergeCell ref="AD316:AF316"/>
    <mergeCell ref="AD317:AF317"/>
    <mergeCell ref="AD318:AF318"/>
    <mergeCell ref="BH315:BJ315"/>
    <mergeCell ref="BK315:BN315"/>
    <mergeCell ref="BO315:BR315"/>
    <mergeCell ref="BS315:CB315"/>
    <mergeCell ref="CC315:CH315"/>
    <mergeCell ref="B316:E316"/>
    <mergeCell ref="F316:I316"/>
    <mergeCell ref="J316:L316"/>
    <mergeCell ref="M316:O316"/>
    <mergeCell ref="P316:T316"/>
    <mergeCell ref="AJ315:AN315"/>
    <mergeCell ref="AO315:AS315"/>
    <mergeCell ref="AT315:AX315"/>
    <mergeCell ref="AY315:BA315"/>
    <mergeCell ref="BB315:BD315"/>
    <mergeCell ref="BE315:BG315"/>
    <mergeCell ref="B315:E315"/>
    <mergeCell ref="F315:I315"/>
    <mergeCell ref="J315:L315"/>
    <mergeCell ref="M315:O315"/>
    <mergeCell ref="P315:T315"/>
    <mergeCell ref="U315:AC315"/>
    <mergeCell ref="AG315:AI315"/>
    <mergeCell ref="AT314:AX314"/>
    <mergeCell ref="AY314:BA314"/>
    <mergeCell ref="BB314:BD314"/>
    <mergeCell ref="BE314:BG314"/>
    <mergeCell ref="BH314:BJ314"/>
    <mergeCell ref="BK314:BN314"/>
    <mergeCell ref="CC313:CH313"/>
    <mergeCell ref="B314:E314"/>
    <mergeCell ref="F314:I314"/>
    <mergeCell ref="J314:L314"/>
    <mergeCell ref="M314:O314"/>
    <mergeCell ref="P314:T314"/>
    <mergeCell ref="U314:AC314"/>
    <mergeCell ref="AG314:AI314"/>
    <mergeCell ref="AJ314:AN314"/>
    <mergeCell ref="AO314:AS314"/>
    <mergeCell ref="BB313:BD313"/>
    <mergeCell ref="BE313:BG313"/>
    <mergeCell ref="BH313:BJ313"/>
    <mergeCell ref="BK313:BN313"/>
    <mergeCell ref="BO313:BR313"/>
    <mergeCell ref="BS313:CB313"/>
    <mergeCell ref="U313:AC313"/>
    <mergeCell ref="AG313:AI313"/>
    <mergeCell ref="AJ313:AN313"/>
    <mergeCell ref="AO313:AS313"/>
    <mergeCell ref="AT313:AX313"/>
    <mergeCell ref="AY313:BA313"/>
    <mergeCell ref="AD314:AF314"/>
    <mergeCell ref="AD315:AF315"/>
    <mergeCell ref="AD313:AF313"/>
    <mergeCell ref="BH312:BJ312"/>
    <mergeCell ref="BK312:BN312"/>
    <mergeCell ref="BO312:BR312"/>
    <mergeCell ref="BS312:CB312"/>
    <mergeCell ref="CC312:CH312"/>
    <mergeCell ref="B313:E313"/>
    <mergeCell ref="F313:I313"/>
    <mergeCell ref="J313:L313"/>
    <mergeCell ref="M313:O313"/>
    <mergeCell ref="P313:T313"/>
    <mergeCell ref="AJ312:AN312"/>
    <mergeCell ref="AO312:AS312"/>
    <mergeCell ref="AT312:AX312"/>
    <mergeCell ref="AY312:BA312"/>
    <mergeCell ref="BB312:BD312"/>
    <mergeCell ref="BE312:BG312"/>
    <mergeCell ref="BO314:BR314"/>
    <mergeCell ref="BS314:CB314"/>
    <mergeCell ref="CC314:CH314"/>
    <mergeCell ref="BO311:BR311"/>
    <mergeCell ref="BS311:CB311"/>
    <mergeCell ref="CC311:CH311"/>
    <mergeCell ref="B312:E312"/>
    <mergeCell ref="F312:I312"/>
    <mergeCell ref="J312:L312"/>
    <mergeCell ref="M312:O312"/>
    <mergeCell ref="P312:T312"/>
    <mergeCell ref="U312:AC312"/>
    <mergeCell ref="AG312:AI312"/>
    <mergeCell ref="AT311:AX311"/>
    <mergeCell ref="AY311:BA311"/>
    <mergeCell ref="BB311:BD311"/>
    <mergeCell ref="BE311:BG311"/>
    <mergeCell ref="BH311:BJ311"/>
    <mergeCell ref="BK311:BN311"/>
    <mergeCell ref="AD311:AF311"/>
    <mergeCell ref="AD312:AF312"/>
    <mergeCell ref="CC310:CH310"/>
    <mergeCell ref="B311:E311"/>
    <mergeCell ref="F311:I311"/>
    <mergeCell ref="J311:L311"/>
    <mergeCell ref="M311:O311"/>
    <mergeCell ref="P311:T311"/>
    <mergeCell ref="U311:AC311"/>
    <mergeCell ref="AG311:AI311"/>
    <mergeCell ref="AJ311:AN311"/>
    <mergeCell ref="AO311:AS311"/>
    <mergeCell ref="BB310:BD310"/>
    <mergeCell ref="BE310:BG310"/>
    <mergeCell ref="BH310:BJ310"/>
    <mergeCell ref="BK310:BN310"/>
    <mergeCell ref="BO310:BR310"/>
    <mergeCell ref="BS310:CB310"/>
    <mergeCell ref="U310:AC310"/>
    <mergeCell ref="AG310:AI310"/>
    <mergeCell ref="AJ310:AN310"/>
    <mergeCell ref="AO310:AS310"/>
    <mergeCell ref="AT310:AX310"/>
    <mergeCell ref="AY310:BA310"/>
    <mergeCell ref="BH309:BJ309"/>
    <mergeCell ref="BK309:BN309"/>
    <mergeCell ref="BO309:BR309"/>
    <mergeCell ref="BS309:CB309"/>
    <mergeCell ref="CC309:CH309"/>
    <mergeCell ref="B310:E310"/>
    <mergeCell ref="F310:I310"/>
    <mergeCell ref="J310:L310"/>
    <mergeCell ref="M310:O310"/>
    <mergeCell ref="P310:T310"/>
    <mergeCell ref="AJ309:AN309"/>
    <mergeCell ref="AO309:AS309"/>
    <mergeCell ref="AT309:AX309"/>
    <mergeCell ref="AY309:BA309"/>
    <mergeCell ref="BB309:BD309"/>
    <mergeCell ref="BE309:BG309"/>
    <mergeCell ref="AD309:AF309"/>
    <mergeCell ref="AD310:AF310"/>
    <mergeCell ref="BO308:BR308"/>
    <mergeCell ref="BS308:CB308"/>
    <mergeCell ref="CC308:CH308"/>
    <mergeCell ref="B309:E309"/>
    <mergeCell ref="F309:I309"/>
    <mergeCell ref="J309:L309"/>
    <mergeCell ref="M309:O309"/>
    <mergeCell ref="P309:T309"/>
    <mergeCell ref="U309:AC309"/>
    <mergeCell ref="AG309:AI309"/>
    <mergeCell ref="AT308:AX308"/>
    <mergeCell ref="AY308:BA308"/>
    <mergeCell ref="BB308:BD308"/>
    <mergeCell ref="BE308:BG308"/>
    <mergeCell ref="BH308:BJ308"/>
    <mergeCell ref="BK308:BN308"/>
    <mergeCell ref="CC307:CH307"/>
    <mergeCell ref="B308:E308"/>
    <mergeCell ref="F308:I308"/>
    <mergeCell ref="J308:L308"/>
    <mergeCell ref="M308:O308"/>
    <mergeCell ref="P308:T308"/>
    <mergeCell ref="U308:AC308"/>
    <mergeCell ref="AG308:AI308"/>
    <mergeCell ref="AJ308:AN308"/>
    <mergeCell ref="AO308:AS308"/>
    <mergeCell ref="BB307:BD307"/>
    <mergeCell ref="BE307:BG307"/>
    <mergeCell ref="BH307:BJ307"/>
    <mergeCell ref="BK307:BN307"/>
    <mergeCell ref="BO307:BR307"/>
    <mergeCell ref="BS307:CB307"/>
    <mergeCell ref="U307:AC307"/>
    <mergeCell ref="AG307:AI307"/>
    <mergeCell ref="AJ307:AN307"/>
    <mergeCell ref="AO307:AS307"/>
    <mergeCell ref="AT307:AX307"/>
    <mergeCell ref="AY307:BA307"/>
    <mergeCell ref="AD308:AF308"/>
    <mergeCell ref="AD307:AF307"/>
    <mergeCell ref="BH306:BJ306"/>
    <mergeCell ref="BK306:BN306"/>
    <mergeCell ref="BO306:BR306"/>
    <mergeCell ref="BS306:CB306"/>
    <mergeCell ref="CC306:CH306"/>
    <mergeCell ref="B307:E307"/>
    <mergeCell ref="F307:I307"/>
    <mergeCell ref="J307:L307"/>
    <mergeCell ref="M307:O307"/>
    <mergeCell ref="P307:T307"/>
    <mergeCell ref="AJ306:AN306"/>
    <mergeCell ref="AO306:AS306"/>
    <mergeCell ref="AT306:AX306"/>
    <mergeCell ref="AY306:BA306"/>
    <mergeCell ref="BB306:BD306"/>
    <mergeCell ref="BE306:BG306"/>
    <mergeCell ref="BO305:BR305"/>
    <mergeCell ref="BS305:CB305"/>
    <mergeCell ref="CC305:CH305"/>
    <mergeCell ref="B306:E306"/>
    <mergeCell ref="F306:I306"/>
    <mergeCell ref="J306:L306"/>
    <mergeCell ref="M306:O306"/>
    <mergeCell ref="P306:T306"/>
    <mergeCell ref="U306:AC306"/>
    <mergeCell ref="AG306:AI306"/>
    <mergeCell ref="AT305:AX305"/>
    <mergeCell ref="AY305:BA305"/>
    <mergeCell ref="BB305:BD305"/>
    <mergeCell ref="BE305:BG305"/>
    <mergeCell ref="BH305:BJ305"/>
    <mergeCell ref="BK305:BN305"/>
    <mergeCell ref="CC304:CH304"/>
    <mergeCell ref="B305:E305"/>
    <mergeCell ref="F305:I305"/>
    <mergeCell ref="J305:L305"/>
    <mergeCell ref="M305:O305"/>
    <mergeCell ref="P305:T305"/>
    <mergeCell ref="U305:AC305"/>
    <mergeCell ref="AG305:AI305"/>
    <mergeCell ref="AJ305:AN305"/>
    <mergeCell ref="AO305:AS305"/>
    <mergeCell ref="BB304:BD304"/>
    <mergeCell ref="BE304:BG304"/>
    <mergeCell ref="BH304:BJ304"/>
    <mergeCell ref="BK304:BN304"/>
    <mergeCell ref="BO304:BR304"/>
    <mergeCell ref="BS304:CB304"/>
    <mergeCell ref="U304:AC304"/>
    <mergeCell ref="AG304:AI304"/>
    <mergeCell ref="AJ304:AN304"/>
    <mergeCell ref="AO304:AS304"/>
    <mergeCell ref="AT304:AX304"/>
    <mergeCell ref="AY304:BA304"/>
    <mergeCell ref="AD304:AF304"/>
    <mergeCell ref="AD305:AF305"/>
    <mergeCell ref="AD306:AF306"/>
    <mergeCell ref="BH303:BJ303"/>
    <mergeCell ref="BK303:BN303"/>
    <mergeCell ref="BO303:BR303"/>
    <mergeCell ref="BS303:CB303"/>
    <mergeCell ref="CC303:CH303"/>
    <mergeCell ref="B304:E304"/>
    <mergeCell ref="F304:I304"/>
    <mergeCell ref="J304:L304"/>
    <mergeCell ref="M304:O304"/>
    <mergeCell ref="P304:T304"/>
    <mergeCell ref="AJ303:AN303"/>
    <mergeCell ref="AO303:AS303"/>
    <mergeCell ref="AT303:AX303"/>
    <mergeCell ref="AY303:BA303"/>
    <mergeCell ref="BB303:BD303"/>
    <mergeCell ref="BE303:BG303"/>
    <mergeCell ref="BO302:BR302"/>
    <mergeCell ref="BS302:CB302"/>
    <mergeCell ref="CC302:CH302"/>
    <mergeCell ref="B303:E303"/>
    <mergeCell ref="F303:I303"/>
    <mergeCell ref="J303:L303"/>
    <mergeCell ref="M303:O303"/>
    <mergeCell ref="P303:T303"/>
    <mergeCell ref="U303:AC303"/>
    <mergeCell ref="AG303:AI303"/>
    <mergeCell ref="AT302:AX302"/>
    <mergeCell ref="AY302:BA302"/>
    <mergeCell ref="BB302:BD302"/>
    <mergeCell ref="BE302:BG302"/>
    <mergeCell ref="BH302:BJ302"/>
    <mergeCell ref="BK302:BN302"/>
    <mergeCell ref="CC301:CH301"/>
    <mergeCell ref="B302:E302"/>
    <mergeCell ref="F302:I302"/>
    <mergeCell ref="J302:L302"/>
    <mergeCell ref="M302:O302"/>
    <mergeCell ref="P302:T302"/>
    <mergeCell ref="U302:AC302"/>
    <mergeCell ref="AG302:AI302"/>
    <mergeCell ref="AJ302:AN302"/>
    <mergeCell ref="AO302:AS302"/>
    <mergeCell ref="BB301:BD301"/>
    <mergeCell ref="BE301:BG301"/>
    <mergeCell ref="BH301:BJ301"/>
    <mergeCell ref="BK301:BN301"/>
    <mergeCell ref="BO301:BR301"/>
    <mergeCell ref="BS301:CB301"/>
    <mergeCell ref="U301:AC301"/>
    <mergeCell ref="AG301:AI301"/>
    <mergeCell ref="AJ301:AN301"/>
    <mergeCell ref="AO301:AS301"/>
    <mergeCell ref="AT301:AX301"/>
    <mergeCell ref="AY301:BA301"/>
    <mergeCell ref="AD302:AF302"/>
    <mergeCell ref="AD303:AF303"/>
    <mergeCell ref="AD301:AF301"/>
    <mergeCell ref="BH300:BJ300"/>
    <mergeCell ref="BK300:BN300"/>
    <mergeCell ref="BO300:BR300"/>
    <mergeCell ref="BS300:CB300"/>
    <mergeCell ref="CC300:CH300"/>
    <mergeCell ref="B301:E301"/>
    <mergeCell ref="F301:I301"/>
    <mergeCell ref="J301:L301"/>
    <mergeCell ref="M301:O301"/>
    <mergeCell ref="P301:T301"/>
    <mergeCell ref="AJ300:AN300"/>
    <mergeCell ref="AO300:AS300"/>
    <mergeCell ref="AT300:AX300"/>
    <mergeCell ref="AY300:BA300"/>
    <mergeCell ref="BB300:BD300"/>
    <mergeCell ref="BE300:BG300"/>
    <mergeCell ref="BO299:BR299"/>
    <mergeCell ref="BS299:CB299"/>
    <mergeCell ref="CC299:CH299"/>
    <mergeCell ref="B300:E300"/>
    <mergeCell ref="F300:I300"/>
    <mergeCell ref="J300:L300"/>
    <mergeCell ref="M300:O300"/>
    <mergeCell ref="P300:T300"/>
    <mergeCell ref="U300:AC300"/>
    <mergeCell ref="AG300:AI300"/>
    <mergeCell ref="AT299:AX299"/>
    <mergeCell ref="AY299:BA299"/>
    <mergeCell ref="BB299:BD299"/>
    <mergeCell ref="BE299:BG299"/>
    <mergeCell ref="BH299:BJ299"/>
    <mergeCell ref="BK299:BN299"/>
    <mergeCell ref="CC298:CH298"/>
    <mergeCell ref="B299:E299"/>
    <mergeCell ref="F299:I299"/>
    <mergeCell ref="J299:L299"/>
    <mergeCell ref="M299:O299"/>
    <mergeCell ref="P299:T299"/>
    <mergeCell ref="U299:AC299"/>
    <mergeCell ref="AG299:AI299"/>
    <mergeCell ref="AJ299:AN299"/>
    <mergeCell ref="AO299:AS299"/>
    <mergeCell ref="BB298:BD298"/>
    <mergeCell ref="BE298:BG298"/>
    <mergeCell ref="BH298:BJ298"/>
    <mergeCell ref="BK298:BN298"/>
    <mergeCell ref="BO298:BR298"/>
    <mergeCell ref="BS298:CB298"/>
    <mergeCell ref="U298:AC298"/>
    <mergeCell ref="AG298:AI298"/>
    <mergeCell ref="AJ298:AN298"/>
    <mergeCell ref="AO298:AS298"/>
    <mergeCell ref="AT298:AX298"/>
    <mergeCell ref="AY298:BA298"/>
    <mergeCell ref="AD298:AF298"/>
    <mergeCell ref="AD299:AF299"/>
    <mergeCell ref="AD300:AF300"/>
    <mergeCell ref="BH297:BJ297"/>
    <mergeCell ref="BK297:BN297"/>
    <mergeCell ref="BO297:BR297"/>
    <mergeCell ref="BS297:CB297"/>
    <mergeCell ref="CC297:CH297"/>
    <mergeCell ref="B298:E298"/>
    <mergeCell ref="F298:I298"/>
    <mergeCell ref="J298:L298"/>
    <mergeCell ref="M298:O298"/>
    <mergeCell ref="P298:T298"/>
    <mergeCell ref="AJ297:AN297"/>
    <mergeCell ref="AO297:AS297"/>
    <mergeCell ref="AT297:AX297"/>
    <mergeCell ref="AY297:BA297"/>
    <mergeCell ref="BB297:BD297"/>
    <mergeCell ref="BE297:BG297"/>
    <mergeCell ref="B297:E297"/>
    <mergeCell ref="F297:I297"/>
    <mergeCell ref="J297:L297"/>
    <mergeCell ref="M297:O297"/>
    <mergeCell ref="P297:T297"/>
    <mergeCell ref="U297:AC297"/>
    <mergeCell ref="AG297:AI297"/>
    <mergeCell ref="AT296:AX296"/>
    <mergeCell ref="AY296:BA296"/>
    <mergeCell ref="BB296:BD296"/>
    <mergeCell ref="BE296:BG296"/>
    <mergeCell ref="BH296:BJ296"/>
    <mergeCell ref="BK296:BN296"/>
    <mergeCell ref="CC295:CH295"/>
    <mergeCell ref="B296:E296"/>
    <mergeCell ref="F296:I296"/>
    <mergeCell ref="J296:L296"/>
    <mergeCell ref="M296:O296"/>
    <mergeCell ref="P296:T296"/>
    <mergeCell ref="U296:AC296"/>
    <mergeCell ref="AG296:AI296"/>
    <mergeCell ref="AJ296:AN296"/>
    <mergeCell ref="AO296:AS296"/>
    <mergeCell ref="BB295:BD295"/>
    <mergeCell ref="BE295:BG295"/>
    <mergeCell ref="BH295:BJ295"/>
    <mergeCell ref="BK295:BN295"/>
    <mergeCell ref="BO295:BR295"/>
    <mergeCell ref="BS295:CB295"/>
    <mergeCell ref="U295:AC295"/>
    <mergeCell ref="AG295:AI295"/>
    <mergeCell ref="AJ295:AN295"/>
    <mergeCell ref="AO295:AS295"/>
    <mergeCell ref="AT295:AX295"/>
    <mergeCell ref="AY295:BA295"/>
    <mergeCell ref="AD296:AF296"/>
    <mergeCell ref="AD295:AF295"/>
    <mergeCell ref="AD297:AF297"/>
    <mergeCell ref="BH294:BJ294"/>
    <mergeCell ref="BK294:BN294"/>
    <mergeCell ref="BO294:BR294"/>
    <mergeCell ref="BS294:CB294"/>
    <mergeCell ref="CC294:CH294"/>
    <mergeCell ref="B295:E295"/>
    <mergeCell ref="F295:I295"/>
    <mergeCell ref="J295:L295"/>
    <mergeCell ref="M295:O295"/>
    <mergeCell ref="P295:T295"/>
    <mergeCell ref="AJ294:AN294"/>
    <mergeCell ref="AO294:AS294"/>
    <mergeCell ref="AT294:AX294"/>
    <mergeCell ref="AY294:BA294"/>
    <mergeCell ref="BB294:BD294"/>
    <mergeCell ref="BE294:BG294"/>
    <mergeCell ref="BO296:BR296"/>
    <mergeCell ref="BS296:CB296"/>
    <mergeCell ref="CC296:CH296"/>
    <mergeCell ref="BO293:BR293"/>
    <mergeCell ref="BS293:CB293"/>
    <mergeCell ref="CC293:CH293"/>
    <mergeCell ref="B294:E294"/>
    <mergeCell ref="F294:I294"/>
    <mergeCell ref="J294:L294"/>
    <mergeCell ref="M294:O294"/>
    <mergeCell ref="P294:T294"/>
    <mergeCell ref="U294:AC294"/>
    <mergeCell ref="AG294:AI294"/>
    <mergeCell ref="AT293:AX293"/>
    <mergeCell ref="AY293:BA293"/>
    <mergeCell ref="BB293:BD293"/>
    <mergeCell ref="BE293:BG293"/>
    <mergeCell ref="BH293:BJ293"/>
    <mergeCell ref="BK293:BN293"/>
    <mergeCell ref="AD293:AF293"/>
    <mergeCell ref="AD294:AF294"/>
    <mergeCell ref="CC292:CH292"/>
    <mergeCell ref="B293:E293"/>
    <mergeCell ref="F293:I293"/>
    <mergeCell ref="J293:L293"/>
    <mergeCell ref="M293:O293"/>
    <mergeCell ref="P293:T293"/>
    <mergeCell ref="U293:AC293"/>
    <mergeCell ref="AG293:AI293"/>
    <mergeCell ref="AJ293:AN293"/>
    <mergeCell ref="AO293:AS293"/>
    <mergeCell ref="BB292:BD292"/>
    <mergeCell ref="BE292:BG292"/>
    <mergeCell ref="BH292:BJ292"/>
    <mergeCell ref="BK292:BN292"/>
    <mergeCell ref="BO292:BR292"/>
    <mergeCell ref="BS292:CB292"/>
    <mergeCell ref="U292:AC292"/>
    <mergeCell ref="AG292:AI292"/>
    <mergeCell ref="AJ292:AN292"/>
    <mergeCell ref="AO292:AS292"/>
    <mergeCell ref="AT292:AX292"/>
    <mergeCell ref="AY292:BA292"/>
    <mergeCell ref="BH291:BJ291"/>
    <mergeCell ref="BK291:BN291"/>
    <mergeCell ref="BO291:BR291"/>
    <mergeCell ref="BS291:CB291"/>
    <mergeCell ref="CC291:CH291"/>
    <mergeCell ref="B292:E292"/>
    <mergeCell ref="F292:I292"/>
    <mergeCell ref="J292:L292"/>
    <mergeCell ref="M292:O292"/>
    <mergeCell ref="P292:T292"/>
    <mergeCell ref="AJ291:AN291"/>
    <mergeCell ref="AO291:AS291"/>
    <mergeCell ref="AT291:AX291"/>
    <mergeCell ref="AY291:BA291"/>
    <mergeCell ref="BB291:BD291"/>
    <mergeCell ref="BE291:BG291"/>
    <mergeCell ref="AD291:AF291"/>
    <mergeCell ref="AD292:AF292"/>
    <mergeCell ref="BO290:BR290"/>
    <mergeCell ref="BS290:CB290"/>
    <mergeCell ref="CC290:CH290"/>
    <mergeCell ref="B291:E291"/>
    <mergeCell ref="F291:I291"/>
    <mergeCell ref="J291:L291"/>
    <mergeCell ref="M291:O291"/>
    <mergeCell ref="P291:T291"/>
    <mergeCell ref="U291:AC291"/>
    <mergeCell ref="AG291:AI291"/>
    <mergeCell ref="AT290:AX290"/>
    <mergeCell ref="AY290:BA290"/>
    <mergeCell ref="BB290:BD290"/>
    <mergeCell ref="BE290:BG290"/>
    <mergeCell ref="BH290:BJ290"/>
    <mergeCell ref="BK290:BN290"/>
    <mergeCell ref="CC289:CH289"/>
    <mergeCell ref="B290:E290"/>
    <mergeCell ref="F290:I290"/>
    <mergeCell ref="J290:L290"/>
    <mergeCell ref="M290:O290"/>
    <mergeCell ref="P290:T290"/>
    <mergeCell ref="U290:AC290"/>
    <mergeCell ref="AG290:AI290"/>
    <mergeCell ref="AJ290:AN290"/>
    <mergeCell ref="AO290:AS290"/>
    <mergeCell ref="BB289:BD289"/>
    <mergeCell ref="BE289:BG289"/>
    <mergeCell ref="BH289:BJ289"/>
    <mergeCell ref="BK289:BN289"/>
    <mergeCell ref="BO289:BR289"/>
    <mergeCell ref="BS289:CB289"/>
    <mergeCell ref="U289:AC289"/>
    <mergeCell ref="AG289:AI289"/>
    <mergeCell ref="AJ289:AN289"/>
    <mergeCell ref="AO289:AS289"/>
    <mergeCell ref="AT289:AX289"/>
    <mergeCell ref="AY289:BA289"/>
    <mergeCell ref="AD289:AF289"/>
    <mergeCell ref="AD290:AF290"/>
    <mergeCell ref="BH288:BJ288"/>
    <mergeCell ref="BK288:BN288"/>
    <mergeCell ref="BO288:BR288"/>
    <mergeCell ref="BS288:CB288"/>
    <mergeCell ref="CC288:CH288"/>
    <mergeCell ref="B289:E289"/>
    <mergeCell ref="F289:I289"/>
    <mergeCell ref="J289:L289"/>
    <mergeCell ref="M289:O289"/>
    <mergeCell ref="P289:T289"/>
    <mergeCell ref="AJ288:AN288"/>
    <mergeCell ref="AO288:AS288"/>
    <mergeCell ref="AT288:AX288"/>
    <mergeCell ref="AY288:BA288"/>
    <mergeCell ref="BB288:BD288"/>
    <mergeCell ref="BE288:BG288"/>
    <mergeCell ref="BO287:BR287"/>
    <mergeCell ref="BS287:CB287"/>
    <mergeCell ref="CC287:CH287"/>
    <mergeCell ref="B288:E288"/>
    <mergeCell ref="F288:I288"/>
    <mergeCell ref="J288:L288"/>
    <mergeCell ref="M288:O288"/>
    <mergeCell ref="P288:T288"/>
    <mergeCell ref="U288:AC288"/>
    <mergeCell ref="AG288:AI288"/>
    <mergeCell ref="AT287:AX287"/>
    <mergeCell ref="AY287:BA287"/>
    <mergeCell ref="BB287:BD287"/>
    <mergeCell ref="BE287:BG287"/>
    <mergeCell ref="BH287:BJ287"/>
    <mergeCell ref="BK287:BN287"/>
    <mergeCell ref="CC286:CH286"/>
    <mergeCell ref="B287:E287"/>
    <mergeCell ref="F287:I287"/>
    <mergeCell ref="J287:L287"/>
    <mergeCell ref="M287:O287"/>
    <mergeCell ref="P287:T287"/>
    <mergeCell ref="U287:AC287"/>
    <mergeCell ref="AG287:AI287"/>
    <mergeCell ref="AJ287:AN287"/>
    <mergeCell ref="AO287:AS287"/>
    <mergeCell ref="BB286:BD286"/>
    <mergeCell ref="BE286:BG286"/>
    <mergeCell ref="BH286:BJ286"/>
    <mergeCell ref="BK286:BN286"/>
    <mergeCell ref="BO286:BR286"/>
    <mergeCell ref="BS286:CB286"/>
    <mergeCell ref="U286:AC286"/>
    <mergeCell ref="AG286:AI286"/>
    <mergeCell ref="AJ286:AN286"/>
    <mergeCell ref="AO286:AS286"/>
    <mergeCell ref="AT286:AX286"/>
    <mergeCell ref="AY286:BA286"/>
    <mergeCell ref="AD286:AF286"/>
    <mergeCell ref="AD287:AF287"/>
    <mergeCell ref="AD288:AF288"/>
    <mergeCell ref="BH285:BJ285"/>
    <mergeCell ref="BK285:BN285"/>
    <mergeCell ref="BO285:BR285"/>
    <mergeCell ref="BS285:CB285"/>
    <mergeCell ref="CC285:CH285"/>
    <mergeCell ref="B286:E286"/>
    <mergeCell ref="F286:I286"/>
    <mergeCell ref="J286:L286"/>
    <mergeCell ref="M286:O286"/>
    <mergeCell ref="P286:T286"/>
    <mergeCell ref="AJ285:AN285"/>
    <mergeCell ref="AO285:AS285"/>
    <mergeCell ref="AT285:AX285"/>
    <mergeCell ref="AY285:BA285"/>
    <mergeCell ref="BB285:BD285"/>
    <mergeCell ref="BE285:BG285"/>
    <mergeCell ref="BO284:BR284"/>
    <mergeCell ref="BS284:CB284"/>
    <mergeCell ref="CC284:CH284"/>
    <mergeCell ref="B285:E285"/>
    <mergeCell ref="F285:I285"/>
    <mergeCell ref="J285:L285"/>
    <mergeCell ref="M285:O285"/>
    <mergeCell ref="P285:T285"/>
    <mergeCell ref="U285:AC285"/>
    <mergeCell ref="AG285:AI285"/>
    <mergeCell ref="AT284:AX284"/>
    <mergeCell ref="AY284:BA284"/>
    <mergeCell ref="BB284:BD284"/>
    <mergeCell ref="BE284:BG284"/>
    <mergeCell ref="BH284:BJ284"/>
    <mergeCell ref="BK284:BN284"/>
    <mergeCell ref="CC283:CH283"/>
    <mergeCell ref="B284:E284"/>
    <mergeCell ref="F284:I284"/>
    <mergeCell ref="J284:L284"/>
    <mergeCell ref="M284:O284"/>
    <mergeCell ref="P284:T284"/>
    <mergeCell ref="U284:AC284"/>
    <mergeCell ref="AG284:AI284"/>
    <mergeCell ref="AJ284:AN284"/>
    <mergeCell ref="AO284:AS284"/>
    <mergeCell ref="BB283:BD283"/>
    <mergeCell ref="BE283:BG283"/>
    <mergeCell ref="BH283:BJ283"/>
    <mergeCell ref="BK283:BN283"/>
    <mergeCell ref="BO283:BR283"/>
    <mergeCell ref="BS283:CB283"/>
    <mergeCell ref="U283:AC283"/>
    <mergeCell ref="AG283:AI283"/>
    <mergeCell ref="AJ283:AN283"/>
    <mergeCell ref="AO283:AS283"/>
    <mergeCell ref="AT283:AX283"/>
    <mergeCell ref="AY283:BA283"/>
    <mergeCell ref="AD284:AF284"/>
    <mergeCell ref="AD285:AF285"/>
    <mergeCell ref="AD283:AF283"/>
    <mergeCell ref="BH282:BJ282"/>
    <mergeCell ref="BK282:BN282"/>
    <mergeCell ref="BO282:BR282"/>
    <mergeCell ref="BS282:CB282"/>
    <mergeCell ref="CC282:CH282"/>
    <mergeCell ref="B283:E283"/>
    <mergeCell ref="F283:I283"/>
    <mergeCell ref="J283:L283"/>
    <mergeCell ref="M283:O283"/>
    <mergeCell ref="P283:T283"/>
    <mergeCell ref="AJ282:AN282"/>
    <mergeCell ref="AO282:AS282"/>
    <mergeCell ref="AT282:AX282"/>
    <mergeCell ref="AY282:BA282"/>
    <mergeCell ref="BB282:BD282"/>
    <mergeCell ref="BE282:BG282"/>
    <mergeCell ref="BO281:BR281"/>
    <mergeCell ref="BS281:CB281"/>
    <mergeCell ref="CC281:CH281"/>
    <mergeCell ref="B282:E282"/>
    <mergeCell ref="F282:I282"/>
    <mergeCell ref="J282:L282"/>
    <mergeCell ref="M282:O282"/>
    <mergeCell ref="P282:T282"/>
    <mergeCell ref="U282:AC282"/>
    <mergeCell ref="AG282:AI282"/>
    <mergeCell ref="AT281:AX281"/>
    <mergeCell ref="AY281:BA281"/>
    <mergeCell ref="BB281:BD281"/>
    <mergeCell ref="BE281:BG281"/>
    <mergeCell ref="BH281:BJ281"/>
    <mergeCell ref="BK281:BN281"/>
    <mergeCell ref="CC280:CH280"/>
    <mergeCell ref="B281:E281"/>
    <mergeCell ref="F281:I281"/>
    <mergeCell ref="J281:L281"/>
    <mergeCell ref="M281:O281"/>
    <mergeCell ref="P281:T281"/>
    <mergeCell ref="U281:AC281"/>
    <mergeCell ref="AG281:AI281"/>
    <mergeCell ref="AJ281:AN281"/>
    <mergeCell ref="AO281:AS281"/>
    <mergeCell ref="BB280:BD280"/>
    <mergeCell ref="BE280:BG280"/>
    <mergeCell ref="BH280:BJ280"/>
    <mergeCell ref="BK280:BN280"/>
    <mergeCell ref="BO280:BR280"/>
    <mergeCell ref="BS280:CB280"/>
    <mergeCell ref="U280:AC280"/>
    <mergeCell ref="AG280:AI280"/>
    <mergeCell ref="AJ280:AN280"/>
    <mergeCell ref="AO280:AS280"/>
    <mergeCell ref="AT280:AX280"/>
    <mergeCell ref="AY280:BA280"/>
    <mergeCell ref="AD280:AF280"/>
    <mergeCell ref="AD281:AF281"/>
    <mergeCell ref="AD282:AF282"/>
    <mergeCell ref="BH279:BJ279"/>
    <mergeCell ref="BK279:BN279"/>
    <mergeCell ref="BO279:BR279"/>
    <mergeCell ref="BS279:CB279"/>
    <mergeCell ref="CC279:CH279"/>
    <mergeCell ref="B280:E280"/>
    <mergeCell ref="F280:I280"/>
    <mergeCell ref="J280:L280"/>
    <mergeCell ref="M280:O280"/>
    <mergeCell ref="P280:T280"/>
    <mergeCell ref="AJ279:AN279"/>
    <mergeCell ref="AO279:AS279"/>
    <mergeCell ref="AT279:AX279"/>
    <mergeCell ref="AY279:BA279"/>
    <mergeCell ref="BB279:BD279"/>
    <mergeCell ref="BE279:BG279"/>
    <mergeCell ref="B279:E279"/>
    <mergeCell ref="F279:I279"/>
    <mergeCell ref="J279:L279"/>
    <mergeCell ref="M279:O279"/>
    <mergeCell ref="P279:T279"/>
    <mergeCell ref="U279:AC279"/>
    <mergeCell ref="AG279:AI279"/>
    <mergeCell ref="AT278:AX278"/>
    <mergeCell ref="AY278:BA278"/>
    <mergeCell ref="BB278:BD278"/>
    <mergeCell ref="BE278:BG278"/>
    <mergeCell ref="BH278:BJ278"/>
    <mergeCell ref="BK278:BN278"/>
    <mergeCell ref="CC277:CH277"/>
    <mergeCell ref="B278:E278"/>
    <mergeCell ref="F278:I278"/>
    <mergeCell ref="J278:L278"/>
    <mergeCell ref="M278:O278"/>
    <mergeCell ref="P278:T278"/>
    <mergeCell ref="U278:AC278"/>
    <mergeCell ref="AG278:AI278"/>
    <mergeCell ref="AJ278:AN278"/>
    <mergeCell ref="AO278:AS278"/>
    <mergeCell ref="BB277:BD277"/>
    <mergeCell ref="BE277:BG277"/>
    <mergeCell ref="BH277:BJ277"/>
    <mergeCell ref="BK277:BN277"/>
    <mergeCell ref="BO277:BR277"/>
    <mergeCell ref="BS277:CB277"/>
    <mergeCell ref="U277:AC277"/>
    <mergeCell ref="AG277:AI277"/>
    <mergeCell ref="AJ277:AN277"/>
    <mergeCell ref="AO277:AS277"/>
    <mergeCell ref="AT277:AX277"/>
    <mergeCell ref="AY277:BA277"/>
    <mergeCell ref="AD278:AF278"/>
    <mergeCell ref="AD279:AF279"/>
    <mergeCell ref="AD277:AF277"/>
    <mergeCell ref="BH276:BJ276"/>
    <mergeCell ref="BK276:BN276"/>
    <mergeCell ref="BO276:BR276"/>
    <mergeCell ref="BS276:CB276"/>
    <mergeCell ref="CC276:CH276"/>
    <mergeCell ref="B277:E277"/>
    <mergeCell ref="F277:I277"/>
    <mergeCell ref="J277:L277"/>
    <mergeCell ref="M277:O277"/>
    <mergeCell ref="P277:T277"/>
    <mergeCell ref="AJ276:AN276"/>
    <mergeCell ref="AO276:AS276"/>
    <mergeCell ref="AT276:AX276"/>
    <mergeCell ref="AY276:BA276"/>
    <mergeCell ref="BB276:BD276"/>
    <mergeCell ref="BE276:BG276"/>
    <mergeCell ref="BO278:BR278"/>
    <mergeCell ref="BS278:CB278"/>
    <mergeCell ref="CC278:CH278"/>
    <mergeCell ref="BO275:BR275"/>
    <mergeCell ref="BS275:CB275"/>
    <mergeCell ref="CC275:CH275"/>
    <mergeCell ref="B276:E276"/>
    <mergeCell ref="F276:I276"/>
    <mergeCell ref="J276:L276"/>
    <mergeCell ref="M276:O276"/>
    <mergeCell ref="P276:T276"/>
    <mergeCell ref="U276:AC276"/>
    <mergeCell ref="AG276:AI276"/>
    <mergeCell ref="AT275:AX275"/>
    <mergeCell ref="AY275:BA275"/>
    <mergeCell ref="BB275:BD275"/>
    <mergeCell ref="BE275:BG275"/>
    <mergeCell ref="BH275:BJ275"/>
    <mergeCell ref="BK275:BN275"/>
    <mergeCell ref="AD275:AF275"/>
    <mergeCell ref="AD276:AF276"/>
    <mergeCell ref="CC274:CH274"/>
    <mergeCell ref="B275:E275"/>
    <mergeCell ref="F275:I275"/>
    <mergeCell ref="J275:L275"/>
    <mergeCell ref="M275:O275"/>
    <mergeCell ref="P275:T275"/>
    <mergeCell ref="U275:AC275"/>
    <mergeCell ref="AG275:AI275"/>
    <mergeCell ref="AJ275:AN275"/>
    <mergeCell ref="AO275:AS275"/>
    <mergeCell ref="BB274:BD274"/>
    <mergeCell ref="BE274:BG274"/>
    <mergeCell ref="BH274:BJ274"/>
    <mergeCell ref="BK274:BN274"/>
    <mergeCell ref="BO274:BR274"/>
    <mergeCell ref="BS274:CB274"/>
    <mergeCell ref="U274:AC274"/>
    <mergeCell ref="AG274:AI274"/>
    <mergeCell ref="AJ274:AN274"/>
    <mergeCell ref="AO274:AS274"/>
    <mergeCell ref="AT274:AX274"/>
    <mergeCell ref="AY274:BA274"/>
    <mergeCell ref="BH273:BJ273"/>
    <mergeCell ref="BK273:BN273"/>
    <mergeCell ref="BO273:BR273"/>
    <mergeCell ref="BS273:CB273"/>
    <mergeCell ref="CC273:CH273"/>
    <mergeCell ref="B274:E274"/>
    <mergeCell ref="F274:I274"/>
    <mergeCell ref="J274:L274"/>
    <mergeCell ref="M274:O274"/>
    <mergeCell ref="P274:T274"/>
    <mergeCell ref="AJ273:AN273"/>
    <mergeCell ref="AO273:AS273"/>
    <mergeCell ref="AT273:AX273"/>
    <mergeCell ref="AY273:BA273"/>
    <mergeCell ref="BB273:BD273"/>
    <mergeCell ref="BE273:BG273"/>
    <mergeCell ref="AD273:AF273"/>
    <mergeCell ref="AD274:AF274"/>
    <mergeCell ref="BO272:BR272"/>
    <mergeCell ref="BS272:CB272"/>
    <mergeCell ref="CC272:CH272"/>
    <mergeCell ref="B273:E273"/>
    <mergeCell ref="F273:I273"/>
    <mergeCell ref="J273:L273"/>
    <mergeCell ref="M273:O273"/>
    <mergeCell ref="P273:T273"/>
    <mergeCell ref="U273:AC273"/>
    <mergeCell ref="AG273:AI273"/>
    <mergeCell ref="AT272:AX272"/>
    <mergeCell ref="AY272:BA272"/>
    <mergeCell ref="BB272:BD272"/>
    <mergeCell ref="BE272:BG272"/>
    <mergeCell ref="BH272:BJ272"/>
    <mergeCell ref="BK272:BN272"/>
    <mergeCell ref="CC271:CH271"/>
    <mergeCell ref="B272:E272"/>
    <mergeCell ref="F272:I272"/>
    <mergeCell ref="J272:L272"/>
    <mergeCell ref="M272:O272"/>
    <mergeCell ref="P272:T272"/>
    <mergeCell ref="U272:AC272"/>
    <mergeCell ref="AG272:AI272"/>
    <mergeCell ref="AJ272:AN272"/>
    <mergeCell ref="AO272:AS272"/>
    <mergeCell ref="BB271:BD271"/>
    <mergeCell ref="BE271:BG271"/>
    <mergeCell ref="BH271:BJ271"/>
    <mergeCell ref="BK271:BN271"/>
    <mergeCell ref="BO271:BR271"/>
    <mergeCell ref="BS271:CB271"/>
    <mergeCell ref="U271:AC271"/>
    <mergeCell ref="AG271:AI271"/>
    <mergeCell ref="AJ271:AN271"/>
    <mergeCell ref="AO271:AS271"/>
    <mergeCell ref="AT271:AX271"/>
    <mergeCell ref="AY271:BA271"/>
    <mergeCell ref="AD272:AF272"/>
    <mergeCell ref="AD271:AF271"/>
    <mergeCell ref="BH270:BJ270"/>
    <mergeCell ref="BK270:BN270"/>
    <mergeCell ref="BO270:BR270"/>
    <mergeCell ref="BS270:CB270"/>
    <mergeCell ref="CC270:CH270"/>
    <mergeCell ref="B271:E271"/>
    <mergeCell ref="F271:I271"/>
    <mergeCell ref="J271:L271"/>
    <mergeCell ref="M271:O271"/>
    <mergeCell ref="P271:T271"/>
    <mergeCell ref="AJ270:AN270"/>
    <mergeCell ref="AO270:AS270"/>
    <mergeCell ref="AT270:AX270"/>
    <mergeCell ref="AY270:BA270"/>
    <mergeCell ref="BB270:BD270"/>
    <mergeCell ref="BE270:BG270"/>
    <mergeCell ref="BO269:BR269"/>
    <mergeCell ref="BS269:CB269"/>
    <mergeCell ref="CC269:CH269"/>
    <mergeCell ref="B270:E270"/>
    <mergeCell ref="F270:I270"/>
    <mergeCell ref="J270:L270"/>
    <mergeCell ref="M270:O270"/>
    <mergeCell ref="P270:T270"/>
    <mergeCell ref="U270:AC270"/>
    <mergeCell ref="AG270:AI270"/>
    <mergeCell ref="AT269:AX269"/>
    <mergeCell ref="AY269:BA269"/>
    <mergeCell ref="BB269:BD269"/>
    <mergeCell ref="BE269:BG269"/>
    <mergeCell ref="BH269:BJ269"/>
    <mergeCell ref="BK269:BN269"/>
    <mergeCell ref="CC268:CH268"/>
    <mergeCell ref="B269:E269"/>
    <mergeCell ref="F269:I269"/>
    <mergeCell ref="J269:L269"/>
    <mergeCell ref="M269:O269"/>
    <mergeCell ref="P269:T269"/>
    <mergeCell ref="U269:AC269"/>
    <mergeCell ref="AG269:AI269"/>
    <mergeCell ref="AJ269:AN269"/>
    <mergeCell ref="AO269:AS269"/>
    <mergeCell ref="BB268:BD268"/>
    <mergeCell ref="BE268:BG268"/>
    <mergeCell ref="BH268:BJ268"/>
    <mergeCell ref="BK268:BN268"/>
    <mergeCell ref="BO268:BR268"/>
    <mergeCell ref="BS268:CB268"/>
    <mergeCell ref="U268:AC268"/>
    <mergeCell ref="AG268:AI268"/>
    <mergeCell ref="AJ268:AN268"/>
    <mergeCell ref="AO268:AS268"/>
    <mergeCell ref="AT268:AX268"/>
    <mergeCell ref="AY268:BA268"/>
    <mergeCell ref="AD268:AF268"/>
    <mergeCell ref="AD269:AF269"/>
    <mergeCell ref="AD270:AF270"/>
    <mergeCell ref="BH267:BJ267"/>
    <mergeCell ref="BK267:BN267"/>
    <mergeCell ref="BO267:BR267"/>
    <mergeCell ref="BS267:CB267"/>
    <mergeCell ref="CC267:CH267"/>
    <mergeCell ref="B268:E268"/>
    <mergeCell ref="F268:I268"/>
    <mergeCell ref="J268:L268"/>
    <mergeCell ref="M268:O268"/>
    <mergeCell ref="P268:T268"/>
    <mergeCell ref="AJ267:AN267"/>
    <mergeCell ref="AO267:AS267"/>
    <mergeCell ref="AT267:AX267"/>
    <mergeCell ref="AY267:BA267"/>
    <mergeCell ref="BB267:BD267"/>
    <mergeCell ref="BE267:BG267"/>
    <mergeCell ref="BO266:BR266"/>
    <mergeCell ref="BS266:CB266"/>
    <mergeCell ref="CC266:CH266"/>
    <mergeCell ref="B267:E267"/>
    <mergeCell ref="F267:I267"/>
    <mergeCell ref="J267:L267"/>
    <mergeCell ref="M267:O267"/>
    <mergeCell ref="P267:T267"/>
    <mergeCell ref="U267:AC267"/>
    <mergeCell ref="AG267:AI267"/>
    <mergeCell ref="AT266:AX266"/>
    <mergeCell ref="AY266:BA266"/>
    <mergeCell ref="BB266:BD266"/>
    <mergeCell ref="BE266:BG266"/>
    <mergeCell ref="BH266:BJ266"/>
    <mergeCell ref="BK266:BN266"/>
    <mergeCell ref="CC265:CH265"/>
    <mergeCell ref="B266:E266"/>
    <mergeCell ref="F266:I266"/>
    <mergeCell ref="J266:L266"/>
    <mergeCell ref="M266:O266"/>
    <mergeCell ref="P266:T266"/>
    <mergeCell ref="U266:AC266"/>
    <mergeCell ref="AG266:AI266"/>
    <mergeCell ref="AJ266:AN266"/>
    <mergeCell ref="AO266:AS266"/>
    <mergeCell ref="BB265:BD265"/>
    <mergeCell ref="BE265:BG265"/>
    <mergeCell ref="BH265:BJ265"/>
    <mergeCell ref="BK265:BN265"/>
    <mergeCell ref="BO265:BR265"/>
    <mergeCell ref="BS265:CB265"/>
    <mergeCell ref="U265:AC265"/>
    <mergeCell ref="AG265:AI265"/>
    <mergeCell ref="AJ265:AN265"/>
    <mergeCell ref="AO265:AS265"/>
    <mergeCell ref="AT265:AX265"/>
    <mergeCell ref="AY265:BA265"/>
    <mergeCell ref="AD266:AF266"/>
    <mergeCell ref="AD267:AF267"/>
    <mergeCell ref="AD265:AF265"/>
    <mergeCell ref="BH264:BJ264"/>
    <mergeCell ref="BK264:BN264"/>
    <mergeCell ref="BO264:BR264"/>
    <mergeCell ref="BS264:CB264"/>
    <mergeCell ref="CC264:CH264"/>
    <mergeCell ref="B265:E265"/>
    <mergeCell ref="F265:I265"/>
    <mergeCell ref="J265:L265"/>
    <mergeCell ref="M265:O265"/>
    <mergeCell ref="P265:T265"/>
    <mergeCell ref="AJ264:AN264"/>
    <mergeCell ref="AO264:AS264"/>
    <mergeCell ref="AT264:AX264"/>
    <mergeCell ref="AY264:BA264"/>
    <mergeCell ref="BB264:BD264"/>
    <mergeCell ref="BE264:BG264"/>
    <mergeCell ref="BO263:BR263"/>
    <mergeCell ref="BS263:CB263"/>
    <mergeCell ref="CC263:CH263"/>
    <mergeCell ref="B264:E264"/>
    <mergeCell ref="F264:I264"/>
    <mergeCell ref="J264:L264"/>
    <mergeCell ref="M264:O264"/>
    <mergeCell ref="P264:T264"/>
    <mergeCell ref="U264:AC264"/>
    <mergeCell ref="AG264:AI264"/>
    <mergeCell ref="AT263:AX263"/>
    <mergeCell ref="AY263:BA263"/>
    <mergeCell ref="BB263:BD263"/>
    <mergeCell ref="BE263:BG263"/>
    <mergeCell ref="BH263:BJ263"/>
    <mergeCell ref="BK263:BN263"/>
    <mergeCell ref="CC262:CH262"/>
    <mergeCell ref="B263:E263"/>
    <mergeCell ref="F263:I263"/>
    <mergeCell ref="J263:L263"/>
    <mergeCell ref="M263:O263"/>
    <mergeCell ref="P263:T263"/>
    <mergeCell ref="U263:AC263"/>
    <mergeCell ref="AG263:AI263"/>
    <mergeCell ref="AJ263:AN263"/>
    <mergeCell ref="AO263:AS263"/>
    <mergeCell ref="BB262:BD262"/>
    <mergeCell ref="BE262:BG262"/>
    <mergeCell ref="BH262:BJ262"/>
    <mergeCell ref="BK262:BN262"/>
    <mergeCell ref="BO262:BR262"/>
    <mergeCell ref="BS262:CB262"/>
    <mergeCell ref="U262:AC262"/>
    <mergeCell ref="AG262:AI262"/>
    <mergeCell ref="AJ262:AN262"/>
    <mergeCell ref="AO262:AS262"/>
    <mergeCell ref="AT262:AX262"/>
    <mergeCell ref="AY262:BA262"/>
    <mergeCell ref="AD262:AF262"/>
    <mergeCell ref="AD263:AF263"/>
    <mergeCell ref="AD264:AF264"/>
    <mergeCell ref="BH261:BJ261"/>
    <mergeCell ref="BK261:BN261"/>
    <mergeCell ref="BO261:BR261"/>
    <mergeCell ref="BS261:CB261"/>
    <mergeCell ref="CC261:CH261"/>
    <mergeCell ref="B262:E262"/>
    <mergeCell ref="F262:I262"/>
    <mergeCell ref="J262:L262"/>
    <mergeCell ref="M262:O262"/>
    <mergeCell ref="P262:T262"/>
    <mergeCell ref="AJ261:AN261"/>
    <mergeCell ref="AO261:AS261"/>
    <mergeCell ref="AT261:AX261"/>
    <mergeCell ref="AY261:BA261"/>
    <mergeCell ref="BB261:BD261"/>
    <mergeCell ref="BE261:BG261"/>
    <mergeCell ref="B261:E261"/>
    <mergeCell ref="F261:I261"/>
    <mergeCell ref="J261:L261"/>
    <mergeCell ref="M261:O261"/>
    <mergeCell ref="P261:T261"/>
    <mergeCell ref="U261:AC261"/>
    <mergeCell ref="AG261:AI261"/>
    <mergeCell ref="AT260:AX260"/>
    <mergeCell ref="AY260:BA260"/>
    <mergeCell ref="BB260:BD260"/>
    <mergeCell ref="BE260:BG260"/>
    <mergeCell ref="BH260:BJ260"/>
    <mergeCell ref="BK260:BN260"/>
    <mergeCell ref="CC259:CH259"/>
    <mergeCell ref="B260:E260"/>
    <mergeCell ref="F260:I260"/>
    <mergeCell ref="J260:L260"/>
    <mergeCell ref="M260:O260"/>
    <mergeCell ref="P260:T260"/>
    <mergeCell ref="U260:AC260"/>
    <mergeCell ref="AG260:AI260"/>
    <mergeCell ref="AJ260:AN260"/>
    <mergeCell ref="AO260:AS260"/>
    <mergeCell ref="BB259:BD259"/>
    <mergeCell ref="BE259:BG259"/>
    <mergeCell ref="BH259:BJ259"/>
    <mergeCell ref="BK259:BN259"/>
    <mergeCell ref="BO259:BR259"/>
    <mergeCell ref="BS259:CB259"/>
    <mergeCell ref="U259:AC259"/>
    <mergeCell ref="AG259:AI259"/>
    <mergeCell ref="AJ259:AN259"/>
    <mergeCell ref="AO259:AS259"/>
    <mergeCell ref="AT259:AX259"/>
    <mergeCell ref="AY259:BA259"/>
    <mergeCell ref="AD260:AF260"/>
    <mergeCell ref="AD259:AF259"/>
    <mergeCell ref="AD261:AF261"/>
    <mergeCell ref="BH258:BJ258"/>
    <mergeCell ref="BK258:BN258"/>
    <mergeCell ref="BO258:BR258"/>
    <mergeCell ref="BS258:CB258"/>
    <mergeCell ref="CC258:CH258"/>
    <mergeCell ref="B259:E259"/>
    <mergeCell ref="F259:I259"/>
    <mergeCell ref="J259:L259"/>
    <mergeCell ref="M259:O259"/>
    <mergeCell ref="P259:T259"/>
    <mergeCell ref="AJ258:AN258"/>
    <mergeCell ref="AO258:AS258"/>
    <mergeCell ref="AT258:AX258"/>
    <mergeCell ref="AY258:BA258"/>
    <mergeCell ref="BB258:BD258"/>
    <mergeCell ref="BE258:BG258"/>
    <mergeCell ref="BO260:BR260"/>
    <mergeCell ref="BS260:CB260"/>
    <mergeCell ref="CC260:CH260"/>
    <mergeCell ref="BO257:BR257"/>
    <mergeCell ref="BS257:CB257"/>
    <mergeCell ref="CC257:CH257"/>
    <mergeCell ref="B258:E258"/>
    <mergeCell ref="F258:I258"/>
    <mergeCell ref="J258:L258"/>
    <mergeCell ref="M258:O258"/>
    <mergeCell ref="P258:T258"/>
    <mergeCell ref="U258:AC258"/>
    <mergeCell ref="AG258:AI258"/>
    <mergeCell ref="AT257:AX257"/>
    <mergeCell ref="AY257:BA257"/>
    <mergeCell ref="BB257:BD257"/>
    <mergeCell ref="BE257:BG257"/>
    <mergeCell ref="BH257:BJ257"/>
    <mergeCell ref="BK257:BN257"/>
    <mergeCell ref="AD257:AF257"/>
    <mergeCell ref="AD258:AF258"/>
    <mergeCell ref="CC256:CH256"/>
    <mergeCell ref="B257:E257"/>
    <mergeCell ref="F257:I257"/>
    <mergeCell ref="J257:L257"/>
    <mergeCell ref="M257:O257"/>
    <mergeCell ref="P257:T257"/>
    <mergeCell ref="U257:AC257"/>
    <mergeCell ref="AG257:AI257"/>
    <mergeCell ref="AJ257:AN257"/>
    <mergeCell ref="AO257:AS257"/>
    <mergeCell ref="BB256:BD256"/>
    <mergeCell ref="BE256:BG256"/>
    <mergeCell ref="BH256:BJ256"/>
    <mergeCell ref="BK256:BN256"/>
    <mergeCell ref="BO256:BR256"/>
    <mergeCell ref="BS256:CB256"/>
    <mergeCell ref="U256:AC256"/>
    <mergeCell ref="AG256:AI256"/>
    <mergeCell ref="AJ256:AN256"/>
    <mergeCell ref="AO256:AS256"/>
    <mergeCell ref="AT256:AX256"/>
    <mergeCell ref="AY256:BA256"/>
    <mergeCell ref="BH255:BJ255"/>
    <mergeCell ref="BK255:BN255"/>
    <mergeCell ref="BO255:BR255"/>
    <mergeCell ref="BS255:CB255"/>
    <mergeCell ref="CC255:CH255"/>
    <mergeCell ref="B256:E256"/>
    <mergeCell ref="F256:I256"/>
    <mergeCell ref="J256:L256"/>
    <mergeCell ref="M256:O256"/>
    <mergeCell ref="P256:T256"/>
    <mergeCell ref="AJ255:AN255"/>
    <mergeCell ref="AO255:AS255"/>
    <mergeCell ref="AT255:AX255"/>
    <mergeCell ref="AY255:BA255"/>
    <mergeCell ref="BB255:BD255"/>
    <mergeCell ref="BE255:BG255"/>
    <mergeCell ref="AD255:AF255"/>
    <mergeCell ref="AD256:AF256"/>
    <mergeCell ref="BO254:BR254"/>
    <mergeCell ref="BS254:CB254"/>
    <mergeCell ref="CC254:CH254"/>
    <mergeCell ref="B255:E255"/>
    <mergeCell ref="F255:I255"/>
    <mergeCell ref="J255:L255"/>
    <mergeCell ref="M255:O255"/>
    <mergeCell ref="P255:T255"/>
    <mergeCell ref="U255:AC255"/>
    <mergeCell ref="AG255:AI255"/>
    <mergeCell ref="AT254:AX254"/>
    <mergeCell ref="AY254:BA254"/>
    <mergeCell ref="BB254:BD254"/>
    <mergeCell ref="BE254:BG254"/>
    <mergeCell ref="BH254:BJ254"/>
    <mergeCell ref="BK254:BN254"/>
    <mergeCell ref="CC253:CH253"/>
    <mergeCell ref="B254:E254"/>
    <mergeCell ref="F254:I254"/>
    <mergeCell ref="J254:L254"/>
    <mergeCell ref="M254:O254"/>
    <mergeCell ref="P254:T254"/>
    <mergeCell ref="U254:AC254"/>
    <mergeCell ref="AG254:AI254"/>
    <mergeCell ref="AJ254:AN254"/>
    <mergeCell ref="AO254:AS254"/>
    <mergeCell ref="BB253:BD253"/>
    <mergeCell ref="BE253:BG253"/>
    <mergeCell ref="BH253:BJ253"/>
    <mergeCell ref="BK253:BN253"/>
    <mergeCell ref="BO253:BR253"/>
    <mergeCell ref="BS253:CB253"/>
    <mergeCell ref="U253:AC253"/>
    <mergeCell ref="AG253:AI253"/>
    <mergeCell ref="AJ253:AN253"/>
    <mergeCell ref="AO253:AS253"/>
    <mergeCell ref="AT253:AX253"/>
    <mergeCell ref="AY253:BA253"/>
    <mergeCell ref="AD253:AF253"/>
    <mergeCell ref="AD254:AF254"/>
    <mergeCell ref="BH252:BJ252"/>
    <mergeCell ref="BK252:BN252"/>
    <mergeCell ref="BO252:BR252"/>
    <mergeCell ref="BS252:CB252"/>
    <mergeCell ref="CC252:CH252"/>
    <mergeCell ref="B253:E253"/>
    <mergeCell ref="F253:I253"/>
    <mergeCell ref="J253:L253"/>
    <mergeCell ref="M253:O253"/>
    <mergeCell ref="P253:T253"/>
    <mergeCell ref="AJ252:AN252"/>
    <mergeCell ref="AO252:AS252"/>
    <mergeCell ref="AT252:AX252"/>
    <mergeCell ref="AY252:BA252"/>
    <mergeCell ref="BB252:BD252"/>
    <mergeCell ref="BE252:BG252"/>
    <mergeCell ref="BO251:BR251"/>
    <mergeCell ref="BS251:CB251"/>
    <mergeCell ref="CC251:CH251"/>
    <mergeCell ref="B252:E252"/>
    <mergeCell ref="F252:I252"/>
    <mergeCell ref="J252:L252"/>
    <mergeCell ref="M252:O252"/>
    <mergeCell ref="P252:T252"/>
    <mergeCell ref="U252:AC252"/>
    <mergeCell ref="AG252:AI252"/>
    <mergeCell ref="AT251:AX251"/>
    <mergeCell ref="AY251:BA251"/>
    <mergeCell ref="BB251:BD251"/>
    <mergeCell ref="BE251:BG251"/>
    <mergeCell ref="BH251:BJ251"/>
    <mergeCell ref="BK251:BN251"/>
    <mergeCell ref="CC250:CH250"/>
    <mergeCell ref="B251:E251"/>
    <mergeCell ref="F251:I251"/>
    <mergeCell ref="J251:L251"/>
    <mergeCell ref="M251:O251"/>
    <mergeCell ref="P251:T251"/>
    <mergeCell ref="U251:AC251"/>
    <mergeCell ref="AG251:AI251"/>
    <mergeCell ref="AJ251:AN251"/>
    <mergeCell ref="AO251:AS251"/>
    <mergeCell ref="BB250:BD250"/>
    <mergeCell ref="BE250:BG250"/>
    <mergeCell ref="BH250:BJ250"/>
    <mergeCell ref="BK250:BN250"/>
    <mergeCell ref="BO250:BR250"/>
    <mergeCell ref="BS250:CB250"/>
    <mergeCell ref="U250:AC250"/>
    <mergeCell ref="AG250:AI250"/>
    <mergeCell ref="AJ250:AN250"/>
    <mergeCell ref="AO250:AS250"/>
    <mergeCell ref="AT250:AX250"/>
    <mergeCell ref="AY250:BA250"/>
    <mergeCell ref="AD250:AF250"/>
    <mergeCell ref="AD251:AF251"/>
    <mergeCell ref="AD252:AF252"/>
    <mergeCell ref="BH249:BJ249"/>
    <mergeCell ref="BK249:BN249"/>
    <mergeCell ref="BO249:BR249"/>
    <mergeCell ref="BS249:CB249"/>
    <mergeCell ref="CC249:CH249"/>
    <mergeCell ref="B250:E250"/>
    <mergeCell ref="F250:I250"/>
    <mergeCell ref="J250:L250"/>
    <mergeCell ref="M250:O250"/>
    <mergeCell ref="P250:T250"/>
    <mergeCell ref="AJ249:AN249"/>
    <mergeCell ref="AO249:AS249"/>
    <mergeCell ref="AT249:AX249"/>
    <mergeCell ref="AY249:BA249"/>
    <mergeCell ref="BB249:BD249"/>
    <mergeCell ref="BE249:BG249"/>
    <mergeCell ref="BO248:BR248"/>
    <mergeCell ref="BS248:CB248"/>
    <mergeCell ref="CC248:CH248"/>
    <mergeCell ref="B249:E249"/>
    <mergeCell ref="F249:I249"/>
    <mergeCell ref="J249:L249"/>
    <mergeCell ref="M249:O249"/>
    <mergeCell ref="P249:T249"/>
    <mergeCell ref="U249:AC249"/>
    <mergeCell ref="AG249:AI249"/>
    <mergeCell ref="AT248:AX248"/>
    <mergeCell ref="AY248:BA248"/>
    <mergeCell ref="BB248:BD248"/>
    <mergeCell ref="BE248:BG248"/>
    <mergeCell ref="BH248:BJ248"/>
    <mergeCell ref="BK248:BN248"/>
    <mergeCell ref="CC247:CH247"/>
    <mergeCell ref="B248:E248"/>
    <mergeCell ref="F248:I248"/>
    <mergeCell ref="J248:L248"/>
    <mergeCell ref="M248:O248"/>
    <mergeCell ref="P248:T248"/>
    <mergeCell ref="U248:AC248"/>
    <mergeCell ref="AG248:AI248"/>
    <mergeCell ref="AJ248:AN248"/>
    <mergeCell ref="AO248:AS248"/>
    <mergeCell ref="BB247:BD247"/>
    <mergeCell ref="BE247:BG247"/>
    <mergeCell ref="BH247:BJ247"/>
    <mergeCell ref="BK247:BN247"/>
    <mergeCell ref="BO247:BR247"/>
    <mergeCell ref="BS247:CB247"/>
    <mergeCell ref="U247:AC247"/>
    <mergeCell ref="AG247:AI247"/>
    <mergeCell ref="AJ247:AN247"/>
    <mergeCell ref="AO247:AS247"/>
    <mergeCell ref="AT247:AX247"/>
    <mergeCell ref="AY247:BA247"/>
    <mergeCell ref="AD248:AF248"/>
    <mergeCell ref="AD249:AF249"/>
    <mergeCell ref="AD247:AF247"/>
    <mergeCell ref="BH246:BJ246"/>
    <mergeCell ref="BK246:BN246"/>
    <mergeCell ref="BO246:BR246"/>
    <mergeCell ref="BS246:CB246"/>
    <mergeCell ref="CC246:CH246"/>
    <mergeCell ref="B247:E247"/>
    <mergeCell ref="F247:I247"/>
    <mergeCell ref="J247:L247"/>
    <mergeCell ref="M247:O247"/>
    <mergeCell ref="P247:T247"/>
    <mergeCell ref="AJ246:AN246"/>
    <mergeCell ref="AO246:AS246"/>
    <mergeCell ref="AT246:AX246"/>
    <mergeCell ref="AY246:BA246"/>
    <mergeCell ref="BB246:BD246"/>
    <mergeCell ref="BE246:BG246"/>
    <mergeCell ref="BO245:BR245"/>
    <mergeCell ref="BS245:CB245"/>
    <mergeCell ref="CC245:CH245"/>
    <mergeCell ref="B246:E246"/>
    <mergeCell ref="F246:I246"/>
    <mergeCell ref="J246:L246"/>
    <mergeCell ref="M246:O246"/>
    <mergeCell ref="P246:T246"/>
    <mergeCell ref="U246:AC246"/>
    <mergeCell ref="AG246:AI246"/>
    <mergeCell ref="AT245:AX245"/>
    <mergeCell ref="AY245:BA245"/>
    <mergeCell ref="BB245:BD245"/>
    <mergeCell ref="BE245:BG245"/>
    <mergeCell ref="BH245:BJ245"/>
    <mergeCell ref="BK245:BN245"/>
    <mergeCell ref="CC244:CH244"/>
    <mergeCell ref="B245:E245"/>
    <mergeCell ref="F245:I245"/>
    <mergeCell ref="J245:L245"/>
    <mergeCell ref="M245:O245"/>
    <mergeCell ref="P245:T245"/>
    <mergeCell ref="U245:AC245"/>
    <mergeCell ref="AG245:AI245"/>
    <mergeCell ref="AJ245:AN245"/>
    <mergeCell ref="AO245:AS245"/>
    <mergeCell ref="BB244:BD244"/>
    <mergeCell ref="BE244:BG244"/>
    <mergeCell ref="BH244:BJ244"/>
    <mergeCell ref="BK244:BN244"/>
    <mergeCell ref="BO244:BR244"/>
    <mergeCell ref="BS244:CB244"/>
    <mergeCell ref="U244:AC244"/>
    <mergeCell ref="AG244:AI244"/>
    <mergeCell ref="AJ244:AN244"/>
    <mergeCell ref="AO244:AS244"/>
    <mergeCell ref="AT244:AX244"/>
    <mergeCell ref="AY244:BA244"/>
    <mergeCell ref="AD244:AF244"/>
    <mergeCell ref="AD245:AF245"/>
    <mergeCell ref="AD246:AF246"/>
    <mergeCell ref="BH243:BJ243"/>
    <mergeCell ref="BK243:BN243"/>
    <mergeCell ref="BO243:BR243"/>
    <mergeCell ref="BS243:CB243"/>
    <mergeCell ref="CC243:CH243"/>
    <mergeCell ref="B244:E244"/>
    <mergeCell ref="F244:I244"/>
    <mergeCell ref="J244:L244"/>
    <mergeCell ref="M244:O244"/>
    <mergeCell ref="P244:T244"/>
    <mergeCell ref="AJ243:AN243"/>
    <mergeCell ref="AO243:AS243"/>
    <mergeCell ref="AT243:AX243"/>
    <mergeCell ref="AY243:BA243"/>
    <mergeCell ref="BB243:BD243"/>
    <mergeCell ref="BE243:BG243"/>
    <mergeCell ref="B243:E243"/>
    <mergeCell ref="F243:I243"/>
    <mergeCell ref="J243:L243"/>
    <mergeCell ref="M243:O243"/>
    <mergeCell ref="P243:T243"/>
    <mergeCell ref="U243:AC243"/>
    <mergeCell ref="AG243:AI243"/>
    <mergeCell ref="AT242:AX242"/>
    <mergeCell ref="AY242:BA242"/>
    <mergeCell ref="BB242:BD242"/>
    <mergeCell ref="BE242:BG242"/>
    <mergeCell ref="BH242:BJ242"/>
    <mergeCell ref="BK242:BN242"/>
    <mergeCell ref="CC241:CH241"/>
    <mergeCell ref="B242:E242"/>
    <mergeCell ref="F242:I242"/>
    <mergeCell ref="J242:L242"/>
    <mergeCell ref="M242:O242"/>
    <mergeCell ref="P242:T242"/>
    <mergeCell ref="U242:AC242"/>
    <mergeCell ref="AG242:AI242"/>
    <mergeCell ref="AJ242:AN242"/>
    <mergeCell ref="AO242:AS242"/>
    <mergeCell ref="BB241:BD241"/>
    <mergeCell ref="BE241:BG241"/>
    <mergeCell ref="BH241:BJ241"/>
    <mergeCell ref="BK241:BN241"/>
    <mergeCell ref="BO241:BR241"/>
    <mergeCell ref="BS241:CB241"/>
    <mergeCell ref="U241:AC241"/>
    <mergeCell ref="AG241:AI241"/>
    <mergeCell ref="AJ241:AN241"/>
    <mergeCell ref="AO241:AS241"/>
    <mergeCell ref="AT241:AX241"/>
    <mergeCell ref="AY241:BA241"/>
    <mergeCell ref="AD242:AF242"/>
    <mergeCell ref="AD243:AF243"/>
    <mergeCell ref="AD241:AF241"/>
    <mergeCell ref="BH240:BJ240"/>
    <mergeCell ref="BK240:BN240"/>
    <mergeCell ref="BO240:BR240"/>
    <mergeCell ref="BS240:CB240"/>
    <mergeCell ref="CC240:CH240"/>
    <mergeCell ref="B241:E241"/>
    <mergeCell ref="F241:I241"/>
    <mergeCell ref="J241:L241"/>
    <mergeCell ref="M241:O241"/>
    <mergeCell ref="P241:T241"/>
    <mergeCell ref="AJ240:AN240"/>
    <mergeCell ref="AO240:AS240"/>
    <mergeCell ref="AT240:AX240"/>
    <mergeCell ref="AY240:BA240"/>
    <mergeCell ref="BB240:BD240"/>
    <mergeCell ref="BE240:BG240"/>
    <mergeCell ref="BO242:BR242"/>
    <mergeCell ref="BS242:CB242"/>
    <mergeCell ref="CC242:CH242"/>
    <mergeCell ref="BO239:BR239"/>
    <mergeCell ref="BS239:CB239"/>
    <mergeCell ref="CC239:CH239"/>
    <mergeCell ref="B240:E240"/>
    <mergeCell ref="F240:I240"/>
    <mergeCell ref="J240:L240"/>
    <mergeCell ref="M240:O240"/>
    <mergeCell ref="P240:T240"/>
    <mergeCell ref="U240:AC240"/>
    <mergeCell ref="AG240:AI240"/>
    <mergeCell ref="AT239:AX239"/>
    <mergeCell ref="AY239:BA239"/>
    <mergeCell ref="BB239:BD239"/>
    <mergeCell ref="BE239:BG239"/>
    <mergeCell ref="BH239:BJ239"/>
    <mergeCell ref="BK239:BN239"/>
    <mergeCell ref="AD239:AF239"/>
    <mergeCell ref="AD240:AF240"/>
    <mergeCell ref="CC238:CH238"/>
    <mergeCell ref="B239:E239"/>
    <mergeCell ref="F239:I239"/>
    <mergeCell ref="J239:L239"/>
    <mergeCell ref="M239:O239"/>
    <mergeCell ref="P239:T239"/>
    <mergeCell ref="U239:AC239"/>
    <mergeCell ref="AG239:AI239"/>
    <mergeCell ref="AJ239:AN239"/>
    <mergeCell ref="AO239:AS239"/>
    <mergeCell ref="BB238:BD238"/>
    <mergeCell ref="BE238:BG238"/>
    <mergeCell ref="BH238:BJ238"/>
    <mergeCell ref="BK238:BN238"/>
    <mergeCell ref="BO238:BR238"/>
    <mergeCell ref="BS238:CB238"/>
    <mergeCell ref="U238:AC238"/>
    <mergeCell ref="AG238:AI238"/>
    <mergeCell ref="AJ238:AN238"/>
    <mergeCell ref="AO238:AS238"/>
    <mergeCell ref="AT238:AX238"/>
    <mergeCell ref="AY238:BA238"/>
    <mergeCell ref="BH237:BJ237"/>
    <mergeCell ref="BK237:BN237"/>
    <mergeCell ref="BO237:BR237"/>
    <mergeCell ref="BS237:CB237"/>
    <mergeCell ref="CC237:CH237"/>
    <mergeCell ref="B238:E238"/>
    <mergeCell ref="F238:I238"/>
    <mergeCell ref="J238:L238"/>
    <mergeCell ref="M238:O238"/>
    <mergeCell ref="P238:T238"/>
    <mergeCell ref="AJ237:AN237"/>
    <mergeCell ref="AO237:AS237"/>
    <mergeCell ref="AT237:AX237"/>
    <mergeCell ref="AY237:BA237"/>
    <mergeCell ref="BB237:BD237"/>
    <mergeCell ref="BE237:BG237"/>
    <mergeCell ref="AD237:AF237"/>
    <mergeCell ref="AD238:AF238"/>
    <mergeCell ref="BO236:BR236"/>
    <mergeCell ref="BS236:CB236"/>
    <mergeCell ref="CC236:CH236"/>
    <mergeCell ref="B237:E237"/>
    <mergeCell ref="F237:I237"/>
    <mergeCell ref="J237:L237"/>
    <mergeCell ref="M237:O237"/>
    <mergeCell ref="P237:T237"/>
    <mergeCell ref="U237:AC237"/>
    <mergeCell ref="AG237:AI237"/>
    <mergeCell ref="AT236:AX236"/>
    <mergeCell ref="AY236:BA236"/>
    <mergeCell ref="BB236:BD236"/>
    <mergeCell ref="BE236:BG236"/>
    <mergeCell ref="BH236:BJ236"/>
    <mergeCell ref="BK236:BN236"/>
    <mergeCell ref="CC235:CH235"/>
    <mergeCell ref="B236:E236"/>
    <mergeCell ref="F236:I236"/>
    <mergeCell ref="J236:L236"/>
    <mergeCell ref="M236:O236"/>
    <mergeCell ref="P236:T236"/>
    <mergeCell ref="U236:AC236"/>
    <mergeCell ref="AG236:AI236"/>
    <mergeCell ref="AJ236:AN236"/>
    <mergeCell ref="AO236:AS236"/>
    <mergeCell ref="BB235:BD235"/>
    <mergeCell ref="BE235:BG235"/>
    <mergeCell ref="BH235:BJ235"/>
    <mergeCell ref="BK235:BN235"/>
    <mergeCell ref="BO235:BR235"/>
    <mergeCell ref="BS235:CB235"/>
    <mergeCell ref="U235:AC235"/>
    <mergeCell ref="AG235:AI235"/>
    <mergeCell ref="AJ235:AN235"/>
    <mergeCell ref="AO235:AS235"/>
    <mergeCell ref="AT235:AX235"/>
    <mergeCell ref="AY235:BA235"/>
    <mergeCell ref="AD236:AF236"/>
    <mergeCell ref="AD235:AF235"/>
    <mergeCell ref="BH234:BJ234"/>
    <mergeCell ref="BK234:BN234"/>
    <mergeCell ref="BO234:BR234"/>
    <mergeCell ref="BS234:CB234"/>
    <mergeCell ref="CC234:CH234"/>
    <mergeCell ref="B235:E235"/>
    <mergeCell ref="F235:I235"/>
    <mergeCell ref="J235:L235"/>
    <mergeCell ref="M235:O235"/>
    <mergeCell ref="P235:T235"/>
    <mergeCell ref="AJ234:AN234"/>
    <mergeCell ref="AO234:AS234"/>
    <mergeCell ref="AT234:AX234"/>
    <mergeCell ref="AY234:BA234"/>
    <mergeCell ref="BB234:BD234"/>
    <mergeCell ref="BE234:BG234"/>
    <mergeCell ref="BO233:BR233"/>
    <mergeCell ref="BS233:CB233"/>
    <mergeCell ref="CC233:CH233"/>
    <mergeCell ref="B234:E234"/>
    <mergeCell ref="F234:I234"/>
    <mergeCell ref="J234:L234"/>
    <mergeCell ref="M234:O234"/>
    <mergeCell ref="P234:T234"/>
    <mergeCell ref="U234:AC234"/>
    <mergeCell ref="AG234:AI234"/>
    <mergeCell ref="AT233:AX233"/>
    <mergeCell ref="AY233:BA233"/>
    <mergeCell ref="BB233:BD233"/>
    <mergeCell ref="BE233:BG233"/>
    <mergeCell ref="BH233:BJ233"/>
    <mergeCell ref="BK233:BN233"/>
    <mergeCell ref="CC232:CH232"/>
    <mergeCell ref="B233:E233"/>
    <mergeCell ref="F233:I233"/>
    <mergeCell ref="J233:L233"/>
    <mergeCell ref="M233:O233"/>
    <mergeCell ref="P233:T233"/>
    <mergeCell ref="U233:AC233"/>
    <mergeCell ref="AG233:AI233"/>
    <mergeCell ref="AJ233:AN233"/>
    <mergeCell ref="AO233:AS233"/>
    <mergeCell ref="BB232:BD232"/>
    <mergeCell ref="BE232:BG232"/>
    <mergeCell ref="BH232:BJ232"/>
    <mergeCell ref="BK232:BN232"/>
    <mergeCell ref="BO232:BR232"/>
    <mergeCell ref="BS232:CB232"/>
    <mergeCell ref="U232:AC232"/>
    <mergeCell ref="AG232:AI232"/>
    <mergeCell ref="AJ232:AN232"/>
    <mergeCell ref="AO232:AS232"/>
    <mergeCell ref="AT232:AX232"/>
    <mergeCell ref="AY232:BA232"/>
    <mergeCell ref="AD232:AF232"/>
    <mergeCell ref="AD233:AF233"/>
    <mergeCell ref="AD234:AF234"/>
    <mergeCell ref="BH231:BJ231"/>
    <mergeCell ref="BK231:BN231"/>
    <mergeCell ref="BO231:BR231"/>
    <mergeCell ref="BS231:CB231"/>
    <mergeCell ref="CC231:CH231"/>
    <mergeCell ref="B232:E232"/>
    <mergeCell ref="F232:I232"/>
    <mergeCell ref="J232:L232"/>
    <mergeCell ref="M232:O232"/>
    <mergeCell ref="P232:T232"/>
    <mergeCell ref="AJ231:AN231"/>
    <mergeCell ref="AO231:AS231"/>
    <mergeCell ref="AT231:AX231"/>
    <mergeCell ref="AY231:BA231"/>
    <mergeCell ref="BB231:BD231"/>
    <mergeCell ref="BE231:BG231"/>
    <mergeCell ref="BO230:BR230"/>
    <mergeCell ref="BS230:CB230"/>
    <mergeCell ref="CC230:CH230"/>
    <mergeCell ref="B231:E231"/>
    <mergeCell ref="F231:I231"/>
    <mergeCell ref="J231:L231"/>
    <mergeCell ref="M231:O231"/>
    <mergeCell ref="P231:T231"/>
    <mergeCell ref="U231:AC231"/>
    <mergeCell ref="AG231:AI231"/>
    <mergeCell ref="AT230:AX230"/>
    <mergeCell ref="AY230:BA230"/>
    <mergeCell ref="BB230:BD230"/>
    <mergeCell ref="BE230:BG230"/>
    <mergeCell ref="BH230:BJ230"/>
    <mergeCell ref="BK230:BN230"/>
    <mergeCell ref="CC229:CH229"/>
    <mergeCell ref="B230:E230"/>
    <mergeCell ref="F230:I230"/>
    <mergeCell ref="J230:L230"/>
    <mergeCell ref="M230:O230"/>
    <mergeCell ref="P230:T230"/>
    <mergeCell ref="U230:AC230"/>
    <mergeCell ref="AG230:AI230"/>
    <mergeCell ref="AJ230:AN230"/>
    <mergeCell ref="AO230:AS230"/>
    <mergeCell ref="BB229:BD229"/>
    <mergeCell ref="BE229:BG229"/>
    <mergeCell ref="BH229:BJ229"/>
    <mergeCell ref="BK229:BN229"/>
    <mergeCell ref="BO229:BR229"/>
    <mergeCell ref="BS229:CB229"/>
    <mergeCell ref="U229:AC229"/>
    <mergeCell ref="AG229:AI229"/>
    <mergeCell ref="AJ229:AN229"/>
    <mergeCell ref="AO229:AS229"/>
    <mergeCell ref="AT229:AX229"/>
    <mergeCell ref="AY229:BA229"/>
    <mergeCell ref="AD230:AF230"/>
    <mergeCell ref="AD231:AF231"/>
    <mergeCell ref="AD229:AF229"/>
    <mergeCell ref="BH228:BJ228"/>
    <mergeCell ref="BK228:BN228"/>
    <mergeCell ref="BO228:BR228"/>
    <mergeCell ref="BS228:CB228"/>
    <mergeCell ref="CC228:CH228"/>
    <mergeCell ref="B229:E229"/>
    <mergeCell ref="F229:I229"/>
    <mergeCell ref="J229:L229"/>
    <mergeCell ref="M229:O229"/>
    <mergeCell ref="P229:T229"/>
    <mergeCell ref="AJ228:AN228"/>
    <mergeCell ref="AO228:AS228"/>
    <mergeCell ref="AT228:AX228"/>
    <mergeCell ref="AY228:BA228"/>
    <mergeCell ref="BB228:BD228"/>
    <mergeCell ref="BE228:BG228"/>
    <mergeCell ref="BO227:BR227"/>
    <mergeCell ref="BS227:CB227"/>
    <mergeCell ref="CC227:CH227"/>
    <mergeCell ref="B228:E228"/>
    <mergeCell ref="F228:I228"/>
    <mergeCell ref="J228:L228"/>
    <mergeCell ref="M228:O228"/>
    <mergeCell ref="P228:T228"/>
    <mergeCell ref="U228:AC228"/>
    <mergeCell ref="AG228:AI228"/>
    <mergeCell ref="AT227:AX227"/>
    <mergeCell ref="AY227:BA227"/>
    <mergeCell ref="BB227:BD227"/>
    <mergeCell ref="BE227:BG227"/>
    <mergeCell ref="BH227:BJ227"/>
    <mergeCell ref="BK227:BN227"/>
    <mergeCell ref="CC226:CH226"/>
    <mergeCell ref="B227:E227"/>
    <mergeCell ref="F227:I227"/>
    <mergeCell ref="J227:L227"/>
    <mergeCell ref="M227:O227"/>
    <mergeCell ref="P227:T227"/>
    <mergeCell ref="U227:AC227"/>
    <mergeCell ref="AG227:AI227"/>
    <mergeCell ref="AJ227:AN227"/>
    <mergeCell ref="AO227:AS227"/>
    <mergeCell ref="BB226:BD226"/>
    <mergeCell ref="BE226:BG226"/>
    <mergeCell ref="BH226:BJ226"/>
    <mergeCell ref="BK226:BN226"/>
    <mergeCell ref="BO226:BR226"/>
    <mergeCell ref="BS226:CB226"/>
    <mergeCell ref="U226:AC226"/>
    <mergeCell ref="AG226:AI226"/>
    <mergeCell ref="AJ226:AN226"/>
    <mergeCell ref="AO226:AS226"/>
    <mergeCell ref="AT226:AX226"/>
    <mergeCell ref="AY226:BA226"/>
    <mergeCell ref="AD226:AF226"/>
    <mergeCell ref="AD227:AF227"/>
    <mergeCell ref="AD228:AF228"/>
    <mergeCell ref="BH225:BJ225"/>
    <mergeCell ref="BK225:BN225"/>
    <mergeCell ref="BO225:BR225"/>
    <mergeCell ref="BS225:CB225"/>
    <mergeCell ref="CC225:CH225"/>
    <mergeCell ref="B226:E226"/>
    <mergeCell ref="F226:I226"/>
    <mergeCell ref="J226:L226"/>
    <mergeCell ref="M226:O226"/>
    <mergeCell ref="P226:T226"/>
    <mergeCell ref="AJ225:AN225"/>
    <mergeCell ref="AO225:AS225"/>
    <mergeCell ref="AT225:AX225"/>
    <mergeCell ref="AY225:BA225"/>
    <mergeCell ref="BB225:BD225"/>
    <mergeCell ref="BE225:BG225"/>
    <mergeCell ref="B225:E225"/>
    <mergeCell ref="F225:I225"/>
    <mergeCell ref="J225:L225"/>
    <mergeCell ref="M225:O225"/>
    <mergeCell ref="P225:T225"/>
    <mergeCell ref="U225:AC225"/>
    <mergeCell ref="AG225:AI225"/>
    <mergeCell ref="AT224:AX224"/>
    <mergeCell ref="AY224:BA224"/>
    <mergeCell ref="BB224:BD224"/>
    <mergeCell ref="BE224:BG224"/>
    <mergeCell ref="BH224:BJ224"/>
    <mergeCell ref="BK224:BN224"/>
    <mergeCell ref="CC223:CH223"/>
    <mergeCell ref="B224:E224"/>
    <mergeCell ref="F224:I224"/>
    <mergeCell ref="J224:L224"/>
    <mergeCell ref="M224:O224"/>
    <mergeCell ref="P224:T224"/>
    <mergeCell ref="U224:AC224"/>
    <mergeCell ref="AG224:AI224"/>
    <mergeCell ref="AJ224:AN224"/>
    <mergeCell ref="AO224:AS224"/>
    <mergeCell ref="BB223:BD223"/>
    <mergeCell ref="BE223:BG223"/>
    <mergeCell ref="BH223:BJ223"/>
    <mergeCell ref="BK223:BN223"/>
    <mergeCell ref="BO223:BR223"/>
    <mergeCell ref="BS223:CB223"/>
    <mergeCell ref="U223:AC223"/>
    <mergeCell ref="AG223:AI223"/>
    <mergeCell ref="AJ223:AN223"/>
    <mergeCell ref="AO223:AS223"/>
    <mergeCell ref="AT223:AX223"/>
    <mergeCell ref="AY223:BA223"/>
    <mergeCell ref="AD224:AF224"/>
    <mergeCell ref="AD223:AF223"/>
    <mergeCell ref="AD225:AF225"/>
    <mergeCell ref="BH222:BJ222"/>
    <mergeCell ref="BK222:BN222"/>
    <mergeCell ref="BO222:BR222"/>
    <mergeCell ref="BS222:CB222"/>
    <mergeCell ref="CC222:CH222"/>
    <mergeCell ref="B223:E223"/>
    <mergeCell ref="F223:I223"/>
    <mergeCell ref="J223:L223"/>
    <mergeCell ref="M223:O223"/>
    <mergeCell ref="P223:T223"/>
    <mergeCell ref="AJ222:AN222"/>
    <mergeCell ref="AO222:AS222"/>
    <mergeCell ref="AT222:AX222"/>
    <mergeCell ref="AY222:BA222"/>
    <mergeCell ref="BB222:BD222"/>
    <mergeCell ref="BE222:BG222"/>
    <mergeCell ref="BO224:BR224"/>
    <mergeCell ref="BS224:CB224"/>
    <mergeCell ref="CC224:CH224"/>
    <mergeCell ref="BO221:BR221"/>
    <mergeCell ref="BS221:CB221"/>
    <mergeCell ref="CC221:CH221"/>
    <mergeCell ref="B222:E222"/>
    <mergeCell ref="F222:I222"/>
    <mergeCell ref="J222:L222"/>
    <mergeCell ref="M222:O222"/>
    <mergeCell ref="P222:T222"/>
    <mergeCell ref="U222:AC222"/>
    <mergeCell ref="AG222:AI222"/>
    <mergeCell ref="AT221:AX221"/>
    <mergeCell ref="AY221:BA221"/>
    <mergeCell ref="BB221:BD221"/>
    <mergeCell ref="BE221:BG221"/>
    <mergeCell ref="BH221:BJ221"/>
    <mergeCell ref="BK221:BN221"/>
    <mergeCell ref="AD221:AF221"/>
    <mergeCell ref="AD222:AF222"/>
    <mergeCell ref="CC220:CH220"/>
    <mergeCell ref="B221:E221"/>
    <mergeCell ref="F221:I221"/>
    <mergeCell ref="J221:L221"/>
    <mergeCell ref="M221:O221"/>
    <mergeCell ref="P221:T221"/>
    <mergeCell ref="U221:AC221"/>
    <mergeCell ref="AG221:AI221"/>
    <mergeCell ref="AJ221:AN221"/>
    <mergeCell ref="AO221:AS221"/>
    <mergeCell ref="BB220:BD220"/>
    <mergeCell ref="BE220:BG220"/>
    <mergeCell ref="BH220:BJ220"/>
    <mergeCell ref="BK220:BN220"/>
    <mergeCell ref="BO220:BR220"/>
    <mergeCell ref="BS220:CB220"/>
    <mergeCell ref="U220:AC220"/>
    <mergeCell ref="AG220:AI220"/>
    <mergeCell ref="AJ220:AN220"/>
    <mergeCell ref="AO220:AS220"/>
    <mergeCell ref="AT220:AX220"/>
    <mergeCell ref="AY220:BA220"/>
    <mergeCell ref="BH219:BJ219"/>
    <mergeCell ref="BK219:BN219"/>
    <mergeCell ref="BO219:BR219"/>
    <mergeCell ref="BS219:CB219"/>
    <mergeCell ref="CC219:CH219"/>
    <mergeCell ref="B220:E220"/>
    <mergeCell ref="F220:I220"/>
    <mergeCell ref="J220:L220"/>
    <mergeCell ref="M220:O220"/>
    <mergeCell ref="P220:T220"/>
    <mergeCell ref="AJ219:AN219"/>
    <mergeCell ref="AO219:AS219"/>
    <mergeCell ref="AT219:AX219"/>
    <mergeCell ref="AY219:BA219"/>
    <mergeCell ref="BB219:BD219"/>
    <mergeCell ref="BE219:BG219"/>
    <mergeCell ref="AD219:AF219"/>
    <mergeCell ref="AD220:AF220"/>
    <mergeCell ref="BO218:BR218"/>
    <mergeCell ref="BS218:CB218"/>
    <mergeCell ref="CC218:CH218"/>
    <mergeCell ref="B219:E219"/>
    <mergeCell ref="F219:I219"/>
    <mergeCell ref="J219:L219"/>
    <mergeCell ref="M219:O219"/>
    <mergeCell ref="P219:T219"/>
    <mergeCell ref="U219:AC219"/>
    <mergeCell ref="AG219:AI219"/>
    <mergeCell ref="AT218:AX218"/>
    <mergeCell ref="AY218:BA218"/>
    <mergeCell ref="BB218:BD218"/>
    <mergeCell ref="BE218:BG218"/>
    <mergeCell ref="BH218:BJ218"/>
    <mergeCell ref="BK218:BN218"/>
    <mergeCell ref="CC217:CH217"/>
    <mergeCell ref="B218:E218"/>
    <mergeCell ref="F218:I218"/>
    <mergeCell ref="J218:L218"/>
    <mergeCell ref="M218:O218"/>
    <mergeCell ref="P218:T218"/>
    <mergeCell ref="U218:AC218"/>
    <mergeCell ref="AG218:AI218"/>
    <mergeCell ref="AJ218:AN218"/>
    <mergeCell ref="AO218:AS218"/>
    <mergeCell ref="BB217:BD217"/>
    <mergeCell ref="BE217:BG217"/>
    <mergeCell ref="BH217:BJ217"/>
    <mergeCell ref="BK217:BN217"/>
    <mergeCell ref="BO217:BR217"/>
    <mergeCell ref="BS217:CB217"/>
    <mergeCell ref="U217:AC217"/>
    <mergeCell ref="AG217:AI217"/>
    <mergeCell ref="AJ217:AN217"/>
    <mergeCell ref="AO217:AS217"/>
    <mergeCell ref="AT217:AX217"/>
    <mergeCell ref="AY217:BA217"/>
    <mergeCell ref="AD217:AF217"/>
    <mergeCell ref="AD218:AF218"/>
    <mergeCell ref="BH216:BJ216"/>
    <mergeCell ref="BK216:BN216"/>
    <mergeCell ref="BO216:BR216"/>
    <mergeCell ref="BS216:CB216"/>
    <mergeCell ref="CC216:CH216"/>
    <mergeCell ref="B217:E217"/>
    <mergeCell ref="F217:I217"/>
    <mergeCell ref="J217:L217"/>
    <mergeCell ref="M217:O217"/>
    <mergeCell ref="P217:T217"/>
    <mergeCell ref="AJ216:AN216"/>
    <mergeCell ref="AO216:AS216"/>
    <mergeCell ref="AT216:AX216"/>
    <mergeCell ref="AY216:BA216"/>
    <mergeCell ref="BB216:BD216"/>
    <mergeCell ref="BE216:BG216"/>
    <mergeCell ref="BO215:BR215"/>
    <mergeCell ref="BS215:CB215"/>
    <mergeCell ref="CC215:CH215"/>
    <mergeCell ref="B216:E216"/>
    <mergeCell ref="F216:I216"/>
    <mergeCell ref="J216:L216"/>
    <mergeCell ref="M216:O216"/>
    <mergeCell ref="P216:T216"/>
    <mergeCell ref="U216:AC216"/>
    <mergeCell ref="AG216:AI216"/>
    <mergeCell ref="AT215:AX215"/>
    <mergeCell ref="AY215:BA215"/>
    <mergeCell ref="BB215:BD215"/>
    <mergeCell ref="BE215:BG215"/>
    <mergeCell ref="BH215:BJ215"/>
    <mergeCell ref="BK215:BN215"/>
    <mergeCell ref="CC214:CH214"/>
    <mergeCell ref="B215:E215"/>
    <mergeCell ref="F215:I215"/>
    <mergeCell ref="J215:L215"/>
    <mergeCell ref="M215:O215"/>
    <mergeCell ref="P215:T215"/>
    <mergeCell ref="U215:AC215"/>
    <mergeCell ref="AG215:AI215"/>
    <mergeCell ref="AJ215:AN215"/>
    <mergeCell ref="AO215:AS215"/>
    <mergeCell ref="BB214:BD214"/>
    <mergeCell ref="BE214:BG214"/>
    <mergeCell ref="BH214:BJ214"/>
    <mergeCell ref="BK214:BN214"/>
    <mergeCell ref="BO214:BR214"/>
    <mergeCell ref="BS214:CB214"/>
    <mergeCell ref="U214:AC214"/>
    <mergeCell ref="AG214:AI214"/>
    <mergeCell ref="AJ214:AN214"/>
    <mergeCell ref="AO214:AS214"/>
    <mergeCell ref="AT214:AX214"/>
    <mergeCell ref="AY214:BA214"/>
    <mergeCell ref="AD214:AF214"/>
    <mergeCell ref="AD215:AF215"/>
    <mergeCell ref="AD216:AF216"/>
    <mergeCell ref="BH213:BJ213"/>
    <mergeCell ref="BK213:BN213"/>
    <mergeCell ref="BO213:BR213"/>
    <mergeCell ref="BS213:CB213"/>
    <mergeCell ref="CC213:CH213"/>
    <mergeCell ref="B214:E214"/>
    <mergeCell ref="F214:I214"/>
    <mergeCell ref="J214:L214"/>
    <mergeCell ref="M214:O214"/>
    <mergeCell ref="P214:T214"/>
    <mergeCell ref="AJ213:AN213"/>
    <mergeCell ref="AO213:AS213"/>
    <mergeCell ref="AT213:AX213"/>
    <mergeCell ref="AY213:BA213"/>
    <mergeCell ref="BB213:BD213"/>
    <mergeCell ref="BE213:BG213"/>
    <mergeCell ref="BO212:BR212"/>
    <mergeCell ref="BS212:CB212"/>
    <mergeCell ref="CC212:CH212"/>
    <mergeCell ref="B213:E213"/>
    <mergeCell ref="F213:I213"/>
    <mergeCell ref="J213:L213"/>
    <mergeCell ref="M213:O213"/>
    <mergeCell ref="P213:T213"/>
    <mergeCell ref="U213:AC213"/>
    <mergeCell ref="AG213:AI213"/>
    <mergeCell ref="AT212:AX212"/>
    <mergeCell ref="AY212:BA212"/>
    <mergeCell ref="BB212:BD212"/>
    <mergeCell ref="BE212:BG212"/>
    <mergeCell ref="BH212:BJ212"/>
    <mergeCell ref="BK212:BN212"/>
    <mergeCell ref="CC211:CH211"/>
    <mergeCell ref="B212:E212"/>
    <mergeCell ref="F212:I212"/>
    <mergeCell ref="J212:L212"/>
    <mergeCell ref="M212:O212"/>
    <mergeCell ref="P212:T212"/>
    <mergeCell ref="U212:AC212"/>
    <mergeCell ref="AG212:AI212"/>
    <mergeCell ref="AJ212:AN212"/>
    <mergeCell ref="AO212:AS212"/>
    <mergeCell ref="BB211:BD211"/>
    <mergeCell ref="BE211:BG211"/>
    <mergeCell ref="BH211:BJ211"/>
    <mergeCell ref="BK211:BN211"/>
    <mergeCell ref="BO211:BR211"/>
    <mergeCell ref="BS211:CB211"/>
    <mergeCell ref="U211:AC211"/>
    <mergeCell ref="AG211:AI211"/>
    <mergeCell ref="AJ211:AN211"/>
    <mergeCell ref="AO211:AS211"/>
    <mergeCell ref="AT211:AX211"/>
    <mergeCell ref="AY211:BA211"/>
    <mergeCell ref="AD212:AF212"/>
    <mergeCell ref="AD213:AF213"/>
    <mergeCell ref="AD211:AF211"/>
    <mergeCell ref="BH210:BJ210"/>
    <mergeCell ref="BK210:BN210"/>
    <mergeCell ref="BO210:BR210"/>
    <mergeCell ref="BS210:CB210"/>
    <mergeCell ref="CC210:CH210"/>
    <mergeCell ref="B211:E211"/>
    <mergeCell ref="F211:I211"/>
    <mergeCell ref="J211:L211"/>
    <mergeCell ref="M211:O211"/>
    <mergeCell ref="P211:T211"/>
    <mergeCell ref="AJ210:AN210"/>
    <mergeCell ref="AO210:AS210"/>
    <mergeCell ref="AT210:AX210"/>
    <mergeCell ref="AY210:BA210"/>
    <mergeCell ref="BB210:BD210"/>
    <mergeCell ref="BE210:BG210"/>
    <mergeCell ref="BO209:BR209"/>
    <mergeCell ref="BS209:CB209"/>
    <mergeCell ref="CC209:CH209"/>
    <mergeCell ref="B210:E210"/>
    <mergeCell ref="F210:I210"/>
    <mergeCell ref="J210:L210"/>
    <mergeCell ref="M210:O210"/>
    <mergeCell ref="P210:T210"/>
    <mergeCell ref="U210:AC210"/>
    <mergeCell ref="AG210:AI210"/>
    <mergeCell ref="AT209:AX209"/>
    <mergeCell ref="AY209:BA209"/>
    <mergeCell ref="BB209:BD209"/>
    <mergeCell ref="BE209:BG209"/>
    <mergeCell ref="BH209:BJ209"/>
    <mergeCell ref="BK209:BN209"/>
    <mergeCell ref="CC208:CH208"/>
    <mergeCell ref="B209:E209"/>
    <mergeCell ref="F209:I209"/>
    <mergeCell ref="J209:L209"/>
    <mergeCell ref="M209:O209"/>
    <mergeCell ref="P209:T209"/>
    <mergeCell ref="U209:AC209"/>
    <mergeCell ref="AG209:AI209"/>
    <mergeCell ref="AJ209:AN209"/>
    <mergeCell ref="AO209:AS209"/>
    <mergeCell ref="BB208:BD208"/>
    <mergeCell ref="BE208:BG208"/>
    <mergeCell ref="BH208:BJ208"/>
    <mergeCell ref="BK208:BN208"/>
    <mergeCell ref="BO208:BR208"/>
    <mergeCell ref="BS208:CB208"/>
    <mergeCell ref="U208:AC208"/>
    <mergeCell ref="AG208:AI208"/>
    <mergeCell ref="AJ208:AN208"/>
    <mergeCell ref="AO208:AS208"/>
    <mergeCell ref="AT208:AX208"/>
    <mergeCell ref="AY208:BA208"/>
    <mergeCell ref="AD208:AF208"/>
    <mergeCell ref="AD209:AF209"/>
    <mergeCell ref="AD210:AF210"/>
    <mergeCell ref="BH207:BJ207"/>
    <mergeCell ref="BK207:BN207"/>
    <mergeCell ref="BO207:BR207"/>
    <mergeCell ref="BS207:CB207"/>
    <mergeCell ref="CC207:CH207"/>
    <mergeCell ref="B208:E208"/>
    <mergeCell ref="F208:I208"/>
    <mergeCell ref="J208:L208"/>
    <mergeCell ref="M208:O208"/>
    <mergeCell ref="P208:T208"/>
    <mergeCell ref="AJ207:AN207"/>
    <mergeCell ref="AO207:AS207"/>
    <mergeCell ref="AT207:AX207"/>
    <mergeCell ref="AY207:BA207"/>
    <mergeCell ref="BB207:BD207"/>
    <mergeCell ref="BE207:BG207"/>
    <mergeCell ref="B207:E207"/>
    <mergeCell ref="F207:I207"/>
    <mergeCell ref="J207:L207"/>
    <mergeCell ref="M207:O207"/>
    <mergeCell ref="P207:T207"/>
    <mergeCell ref="U207:AC207"/>
    <mergeCell ref="AG207:AI207"/>
    <mergeCell ref="AT206:AX206"/>
    <mergeCell ref="AY206:BA206"/>
    <mergeCell ref="BB206:BD206"/>
    <mergeCell ref="BE206:BG206"/>
    <mergeCell ref="BH206:BJ206"/>
    <mergeCell ref="BK206:BN206"/>
    <mergeCell ref="CC205:CH205"/>
    <mergeCell ref="B206:E206"/>
    <mergeCell ref="F206:I206"/>
    <mergeCell ref="J206:L206"/>
    <mergeCell ref="M206:O206"/>
    <mergeCell ref="P206:T206"/>
    <mergeCell ref="U206:AC206"/>
    <mergeCell ref="AG206:AI206"/>
    <mergeCell ref="AJ206:AN206"/>
    <mergeCell ref="AO206:AS206"/>
    <mergeCell ref="BB205:BD205"/>
    <mergeCell ref="BE205:BG205"/>
    <mergeCell ref="BH205:BJ205"/>
    <mergeCell ref="BK205:BN205"/>
    <mergeCell ref="BO205:BR205"/>
    <mergeCell ref="BS205:CB205"/>
    <mergeCell ref="U205:AC205"/>
    <mergeCell ref="AG205:AI205"/>
    <mergeCell ref="AJ205:AN205"/>
    <mergeCell ref="AO205:AS205"/>
    <mergeCell ref="AT205:AX205"/>
    <mergeCell ref="AY205:BA205"/>
    <mergeCell ref="AD206:AF206"/>
    <mergeCell ref="AD207:AF207"/>
    <mergeCell ref="AD205:AF205"/>
    <mergeCell ref="BH204:BJ204"/>
    <mergeCell ref="BK204:BN204"/>
    <mergeCell ref="BO204:BR204"/>
    <mergeCell ref="BS204:CB204"/>
    <mergeCell ref="CC204:CH204"/>
    <mergeCell ref="B205:E205"/>
    <mergeCell ref="F205:I205"/>
    <mergeCell ref="J205:L205"/>
    <mergeCell ref="M205:O205"/>
    <mergeCell ref="P205:T205"/>
    <mergeCell ref="AJ204:AN204"/>
    <mergeCell ref="AO204:AS204"/>
    <mergeCell ref="AT204:AX204"/>
    <mergeCell ref="AY204:BA204"/>
    <mergeCell ref="BB204:BD204"/>
    <mergeCell ref="BE204:BG204"/>
    <mergeCell ref="BO206:BR206"/>
    <mergeCell ref="BS206:CB206"/>
    <mergeCell ref="CC206:CH206"/>
    <mergeCell ref="BO203:BR203"/>
    <mergeCell ref="BS203:CB203"/>
    <mergeCell ref="CC203:CH203"/>
    <mergeCell ref="B204:E204"/>
    <mergeCell ref="F204:I204"/>
    <mergeCell ref="J204:L204"/>
    <mergeCell ref="M204:O204"/>
    <mergeCell ref="P204:T204"/>
    <mergeCell ref="U204:AC204"/>
    <mergeCell ref="AG204:AI204"/>
    <mergeCell ref="AT203:AX203"/>
    <mergeCell ref="AY203:BA203"/>
    <mergeCell ref="BB203:BD203"/>
    <mergeCell ref="BE203:BG203"/>
    <mergeCell ref="BH203:BJ203"/>
    <mergeCell ref="BK203:BN203"/>
    <mergeCell ref="AD203:AF203"/>
    <mergeCell ref="AD204:AF204"/>
    <mergeCell ref="CC202:CH202"/>
    <mergeCell ref="B203:E203"/>
    <mergeCell ref="F203:I203"/>
    <mergeCell ref="J203:L203"/>
    <mergeCell ref="M203:O203"/>
    <mergeCell ref="P203:T203"/>
    <mergeCell ref="U203:AC203"/>
    <mergeCell ref="AG203:AI203"/>
    <mergeCell ref="AJ203:AN203"/>
    <mergeCell ref="AO203:AS203"/>
    <mergeCell ref="BB202:BD202"/>
    <mergeCell ref="BE202:BG202"/>
    <mergeCell ref="BH202:BJ202"/>
    <mergeCell ref="BK202:BN202"/>
    <mergeCell ref="BO202:BR202"/>
    <mergeCell ref="BS202:CB202"/>
    <mergeCell ref="U202:AC202"/>
    <mergeCell ref="AG202:AI202"/>
    <mergeCell ref="AJ202:AN202"/>
    <mergeCell ref="AO202:AS202"/>
    <mergeCell ref="AT202:AX202"/>
    <mergeCell ref="AY202:BA202"/>
    <mergeCell ref="BH201:BJ201"/>
    <mergeCell ref="BK201:BN201"/>
    <mergeCell ref="BO201:BR201"/>
    <mergeCell ref="BS201:CB201"/>
    <mergeCell ref="CC201:CH201"/>
    <mergeCell ref="B202:E202"/>
    <mergeCell ref="F202:I202"/>
    <mergeCell ref="J202:L202"/>
    <mergeCell ref="M202:O202"/>
    <mergeCell ref="P202:T202"/>
    <mergeCell ref="AJ201:AN201"/>
    <mergeCell ref="AO201:AS201"/>
    <mergeCell ref="AT201:AX201"/>
    <mergeCell ref="AY201:BA201"/>
    <mergeCell ref="BB201:BD201"/>
    <mergeCell ref="BE201:BG201"/>
    <mergeCell ref="AD201:AF201"/>
    <mergeCell ref="AD202:AF202"/>
    <mergeCell ref="BO200:BR200"/>
    <mergeCell ref="BS200:CB200"/>
    <mergeCell ref="CC200:CH200"/>
    <mergeCell ref="B201:E201"/>
    <mergeCell ref="F201:I201"/>
    <mergeCell ref="J201:L201"/>
    <mergeCell ref="M201:O201"/>
    <mergeCell ref="P201:T201"/>
    <mergeCell ref="U201:AC201"/>
    <mergeCell ref="AG201:AI201"/>
    <mergeCell ref="AT200:AX200"/>
    <mergeCell ref="AY200:BA200"/>
    <mergeCell ref="BB200:BD200"/>
    <mergeCell ref="BE200:BG200"/>
    <mergeCell ref="BH200:BJ200"/>
    <mergeCell ref="BK200:BN200"/>
    <mergeCell ref="CC199:CH199"/>
    <mergeCell ref="B200:E200"/>
    <mergeCell ref="F200:I200"/>
    <mergeCell ref="J200:L200"/>
    <mergeCell ref="M200:O200"/>
    <mergeCell ref="P200:T200"/>
    <mergeCell ref="U200:AC200"/>
    <mergeCell ref="AG200:AI200"/>
    <mergeCell ref="AJ200:AN200"/>
    <mergeCell ref="AO200:AS200"/>
    <mergeCell ref="BB199:BD199"/>
    <mergeCell ref="BE199:BG199"/>
    <mergeCell ref="BH199:BJ199"/>
    <mergeCell ref="BK199:BN199"/>
    <mergeCell ref="BO199:BR199"/>
    <mergeCell ref="BS199:CB199"/>
    <mergeCell ref="U199:AC199"/>
    <mergeCell ref="AG199:AI199"/>
    <mergeCell ref="AJ199:AN199"/>
    <mergeCell ref="AO199:AS199"/>
    <mergeCell ref="AT199:AX199"/>
    <mergeCell ref="AY199:BA199"/>
    <mergeCell ref="AD200:AF200"/>
    <mergeCell ref="AD199:AF199"/>
    <mergeCell ref="BH198:BJ198"/>
    <mergeCell ref="BK198:BN198"/>
    <mergeCell ref="BO198:BR198"/>
    <mergeCell ref="BS198:CB198"/>
    <mergeCell ref="CC198:CH198"/>
    <mergeCell ref="B199:E199"/>
    <mergeCell ref="F199:I199"/>
    <mergeCell ref="J199:L199"/>
    <mergeCell ref="M199:O199"/>
    <mergeCell ref="P199:T199"/>
    <mergeCell ref="AJ198:AN198"/>
    <mergeCell ref="AO198:AS198"/>
    <mergeCell ref="AT198:AX198"/>
    <mergeCell ref="AY198:BA198"/>
    <mergeCell ref="BB198:BD198"/>
    <mergeCell ref="BE198:BG198"/>
    <mergeCell ref="BO197:BR197"/>
    <mergeCell ref="BS197:CB197"/>
    <mergeCell ref="CC197:CH197"/>
    <mergeCell ref="B198:E198"/>
    <mergeCell ref="F198:I198"/>
    <mergeCell ref="J198:L198"/>
    <mergeCell ref="M198:O198"/>
    <mergeCell ref="P198:T198"/>
    <mergeCell ref="U198:AC198"/>
    <mergeCell ref="AG198:AI198"/>
    <mergeCell ref="AT197:AX197"/>
    <mergeCell ref="AY197:BA197"/>
    <mergeCell ref="BB197:BD197"/>
    <mergeCell ref="BE197:BG197"/>
    <mergeCell ref="BH197:BJ197"/>
    <mergeCell ref="BK197:BN197"/>
    <mergeCell ref="CC196:CH196"/>
    <mergeCell ref="B197:E197"/>
    <mergeCell ref="F197:I197"/>
    <mergeCell ref="J197:L197"/>
    <mergeCell ref="M197:O197"/>
    <mergeCell ref="P197:T197"/>
    <mergeCell ref="U197:AC197"/>
    <mergeCell ref="AG197:AI197"/>
    <mergeCell ref="AJ197:AN197"/>
    <mergeCell ref="AO197:AS197"/>
    <mergeCell ref="BB196:BD196"/>
    <mergeCell ref="BE196:BG196"/>
    <mergeCell ref="BH196:BJ196"/>
    <mergeCell ref="BK196:BN196"/>
    <mergeCell ref="BO196:BR196"/>
    <mergeCell ref="BS196:CB196"/>
    <mergeCell ref="U196:AC196"/>
    <mergeCell ref="AG196:AI196"/>
    <mergeCell ref="AJ196:AN196"/>
    <mergeCell ref="AO196:AS196"/>
    <mergeCell ref="AT196:AX196"/>
    <mergeCell ref="AY196:BA196"/>
    <mergeCell ref="AD196:AF196"/>
    <mergeCell ref="AD197:AF197"/>
    <mergeCell ref="AD198:AF198"/>
    <mergeCell ref="BH195:BJ195"/>
    <mergeCell ref="BK195:BN195"/>
    <mergeCell ref="BO195:BR195"/>
    <mergeCell ref="BS195:CB195"/>
    <mergeCell ref="CC195:CH195"/>
    <mergeCell ref="B196:E196"/>
    <mergeCell ref="F196:I196"/>
    <mergeCell ref="J196:L196"/>
    <mergeCell ref="M196:O196"/>
    <mergeCell ref="P196:T196"/>
    <mergeCell ref="AJ195:AN195"/>
    <mergeCell ref="AO195:AS195"/>
    <mergeCell ref="AT195:AX195"/>
    <mergeCell ref="AY195:BA195"/>
    <mergeCell ref="BB195:BD195"/>
    <mergeCell ref="BE195:BG195"/>
    <mergeCell ref="BO194:BR194"/>
    <mergeCell ref="BS194:CB194"/>
    <mergeCell ref="CC194:CH194"/>
    <mergeCell ref="B195:E195"/>
    <mergeCell ref="F195:I195"/>
    <mergeCell ref="J195:L195"/>
    <mergeCell ref="M195:O195"/>
    <mergeCell ref="P195:T195"/>
    <mergeCell ref="U195:AC195"/>
    <mergeCell ref="AG195:AI195"/>
    <mergeCell ref="AT194:AX194"/>
    <mergeCell ref="AY194:BA194"/>
    <mergeCell ref="BB194:BD194"/>
    <mergeCell ref="BE194:BG194"/>
    <mergeCell ref="BH194:BJ194"/>
    <mergeCell ref="BK194:BN194"/>
    <mergeCell ref="CC193:CH193"/>
    <mergeCell ref="B194:E194"/>
    <mergeCell ref="F194:I194"/>
    <mergeCell ref="J194:L194"/>
    <mergeCell ref="M194:O194"/>
    <mergeCell ref="P194:T194"/>
    <mergeCell ref="U194:AC194"/>
    <mergeCell ref="AG194:AI194"/>
    <mergeCell ref="AJ194:AN194"/>
    <mergeCell ref="AO194:AS194"/>
    <mergeCell ref="BB193:BD193"/>
    <mergeCell ref="BE193:BG193"/>
    <mergeCell ref="BH193:BJ193"/>
    <mergeCell ref="BK193:BN193"/>
    <mergeCell ref="BO193:BR193"/>
    <mergeCell ref="BS193:CB193"/>
    <mergeCell ref="U193:AC193"/>
    <mergeCell ref="AG193:AI193"/>
    <mergeCell ref="AJ193:AN193"/>
    <mergeCell ref="AO193:AS193"/>
    <mergeCell ref="AT193:AX193"/>
    <mergeCell ref="AY193:BA193"/>
    <mergeCell ref="AD194:AF194"/>
    <mergeCell ref="AD195:AF195"/>
    <mergeCell ref="AD193:AF193"/>
    <mergeCell ref="BH192:BJ192"/>
    <mergeCell ref="BK192:BN192"/>
    <mergeCell ref="BO192:BR192"/>
    <mergeCell ref="BS192:CB192"/>
    <mergeCell ref="CC192:CH192"/>
    <mergeCell ref="B193:E193"/>
    <mergeCell ref="F193:I193"/>
    <mergeCell ref="J193:L193"/>
    <mergeCell ref="M193:O193"/>
    <mergeCell ref="P193:T193"/>
    <mergeCell ref="AJ192:AN192"/>
    <mergeCell ref="AO192:AS192"/>
    <mergeCell ref="AT192:AX192"/>
    <mergeCell ref="AY192:BA192"/>
    <mergeCell ref="BB192:BD192"/>
    <mergeCell ref="BE192:BG192"/>
    <mergeCell ref="BO191:BR191"/>
    <mergeCell ref="BS191:CB191"/>
    <mergeCell ref="CC191:CH191"/>
    <mergeCell ref="B192:E192"/>
    <mergeCell ref="F192:I192"/>
    <mergeCell ref="J192:L192"/>
    <mergeCell ref="M192:O192"/>
    <mergeCell ref="P192:T192"/>
    <mergeCell ref="U192:AC192"/>
    <mergeCell ref="AG192:AI192"/>
    <mergeCell ref="AT191:AX191"/>
    <mergeCell ref="AY191:BA191"/>
    <mergeCell ref="BB191:BD191"/>
    <mergeCell ref="BE191:BG191"/>
    <mergeCell ref="BH191:BJ191"/>
    <mergeCell ref="BK191:BN191"/>
    <mergeCell ref="CC190:CH190"/>
    <mergeCell ref="B191:E191"/>
    <mergeCell ref="F191:I191"/>
    <mergeCell ref="J191:L191"/>
    <mergeCell ref="M191:O191"/>
    <mergeCell ref="P191:T191"/>
    <mergeCell ref="U191:AC191"/>
    <mergeCell ref="AG191:AI191"/>
    <mergeCell ref="AJ191:AN191"/>
    <mergeCell ref="AO191:AS191"/>
    <mergeCell ref="BB190:BD190"/>
    <mergeCell ref="BE190:BG190"/>
    <mergeCell ref="BH190:BJ190"/>
    <mergeCell ref="BK190:BN190"/>
    <mergeCell ref="BO190:BR190"/>
    <mergeCell ref="BS190:CB190"/>
    <mergeCell ref="U190:AC190"/>
    <mergeCell ref="AG190:AI190"/>
    <mergeCell ref="AJ190:AN190"/>
    <mergeCell ref="AO190:AS190"/>
    <mergeCell ref="AT190:AX190"/>
    <mergeCell ref="AY190:BA190"/>
    <mergeCell ref="AD190:AF190"/>
    <mergeCell ref="AD191:AF191"/>
    <mergeCell ref="AD192:AF192"/>
    <mergeCell ref="BH189:BJ189"/>
    <mergeCell ref="BK189:BN189"/>
    <mergeCell ref="BO189:BR189"/>
    <mergeCell ref="BS189:CB189"/>
    <mergeCell ref="CC189:CH189"/>
    <mergeCell ref="B190:E190"/>
    <mergeCell ref="F190:I190"/>
    <mergeCell ref="J190:L190"/>
    <mergeCell ref="M190:O190"/>
    <mergeCell ref="P190:T190"/>
    <mergeCell ref="AJ189:AN189"/>
    <mergeCell ref="AO189:AS189"/>
    <mergeCell ref="AT189:AX189"/>
    <mergeCell ref="AY189:BA189"/>
    <mergeCell ref="BB189:BD189"/>
    <mergeCell ref="BE189:BG189"/>
    <mergeCell ref="B189:E189"/>
    <mergeCell ref="F189:I189"/>
    <mergeCell ref="J189:L189"/>
    <mergeCell ref="M189:O189"/>
    <mergeCell ref="P189:T189"/>
    <mergeCell ref="U189:AC189"/>
    <mergeCell ref="AG189:AI189"/>
    <mergeCell ref="AT188:AX188"/>
    <mergeCell ref="AY188:BA188"/>
    <mergeCell ref="BB188:BD188"/>
    <mergeCell ref="BE188:BG188"/>
    <mergeCell ref="BH188:BJ188"/>
    <mergeCell ref="BK188:BN188"/>
    <mergeCell ref="CC187:CH187"/>
    <mergeCell ref="B188:E188"/>
    <mergeCell ref="F188:I188"/>
    <mergeCell ref="J188:L188"/>
    <mergeCell ref="M188:O188"/>
    <mergeCell ref="P188:T188"/>
    <mergeCell ref="U188:AC188"/>
    <mergeCell ref="AG188:AI188"/>
    <mergeCell ref="AJ188:AN188"/>
    <mergeCell ref="AO188:AS188"/>
    <mergeCell ref="BB187:BD187"/>
    <mergeCell ref="BE187:BG187"/>
    <mergeCell ref="BH187:BJ187"/>
    <mergeCell ref="BK187:BN187"/>
    <mergeCell ref="BO187:BR187"/>
    <mergeCell ref="BS187:CB187"/>
    <mergeCell ref="U187:AC187"/>
    <mergeCell ref="AG187:AI187"/>
    <mergeCell ref="AJ187:AN187"/>
    <mergeCell ref="AO187:AS187"/>
    <mergeCell ref="AT187:AX187"/>
    <mergeCell ref="AY187:BA187"/>
    <mergeCell ref="AD188:AF188"/>
    <mergeCell ref="AD187:AF187"/>
    <mergeCell ref="AD189:AF189"/>
    <mergeCell ref="BH186:BJ186"/>
    <mergeCell ref="BK186:BN186"/>
    <mergeCell ref="BO186:BR186"/>
    <mergeCell ref="BS186:CB186"/>
    <mergeCell ref="CC186:CH186"/>
    <mergeCell ref="B187:E187"/>
    <mergeCell ref="F187:I187"/>
    <mergeCell ref="J187:L187"/>
    <mergeCell ref="M187:O187"/>
    <mergeCell ref="P187:T187"/>
    <mergeCell ref="AJ186:AN186"/>
    <mergeCell ref="AO186:AS186"/>
    <mergeCell ref="AT186:AX186"/>
    <mergeCell ref="AY186:BA186"/>
    <mergeCell ref="BB186:BD186"/>
    <mergeCell ref="BE186:BG186"/>
    <mergeCell ref="BO188:BR188"/>
    <mergeCell ref="BS188:CB188"/>
    <mergeCell ref="CC188:CH188"/>
    <mergeCell ref="BO185:BR185"/>
    <mergeCell ref="BS185:CB185"/>
    <mergeCell ref="CC185:CH185"/>
    <mergeCell ref="B186:E186"/>
    <mergeCell ref="F186:I186"/>
    <mergeCell ref="J186:L186"/>
    <mergeCell ref="M186:O186"/>
    <mergeCell ref="P186:T186"/>
    <mergeCell ref="U186:AC186"/>
    <mergeCell ref="AG186:AI186"/>
    <mergeCell ref="AT185:AX185"/>
    <mergeCell ref="AY185:BA185"/>
    <mergeCell ref="BB185:BD185"/>
    <mergeCell ref="BE185:BG185"/>
    <mergeCell ref="BH185:BJ185"/>
    <mergeCell ref="BK185:BN185"/>
    <mergeCell ref="AD185:AF185"/>
    <mergeCell ref="AD186:AF186"/>
    <mergeCell ref="CC184:CH184"/>
    <mergeCell ref="B185:E185"/>
    <mergeCell ref="F185:I185"/>
    <mergeCell ref="J185:L185"/>
    <mergeCell ref="M185:O185"/>
    <mergeCell ref="P185:T185"/>
    <mergeCell ref="U185:AC185"/>
    <mergeCell ref="AG185:AI185"/>
    <mergeCell ref="AJ185:AN185"/>
    <mergeCell ref="AO185:AS185"/>
    <mergeCell ref="BB184:BD184"/>
    <mergeCell ref="BE184:BG184"/>
    <mergeCell ref="BH184:BJ184"/>
    <mergeCell ref="BK184:BN184"/>
    <mergeCell ref="BO184:BR184"/>
    <mergeCell ref="BS184:CB184"/>
    <mergeCell ref="U184:AC184"/>
    <mergeCell ref="AG184:AI184"/>
    <mergeCell ref="AJ184:AN184"/>
    <mergeCell ref="AO184:AS184"/>
    <mergeCell ref="AT184:AX184"/>
    <mergeCell ref="AY184:BA184"/>
    <mergeCell ref="BH183:BJ183"/>
    <mergeCell ref="BK183:BN183"/>
    <mergeCell ref="BO183:BR183"/>
    <mergeCell ref="BS183:CB183"/>
    <mergeCell ref="CC183:CH183"/>
    <mergeCell ref="B184:E184"/>
    <mergeCell ref="F184:I184"/>
    <mergeCell ref="J184:L184"/>
    <mergeCell ref="M184:O184"/>
    <mergeCell ref="P184:T184"/>
    <mergeCell ref="AJ183:AN183"/>
    <mergeCell ref="AO183:AS183"/>
    <mergeCell ref="AT183:AX183"/>
    <mergeCell ref="AY183:BA183"/>
    <mergeCell ref="BB183:BD183"/>
    <mergeCell ref="BE183:BG183"/>
    <mergeCell ref="AD183:AF183"/>
    <mergeCell ref="AD184:AF184"/>
    <mergeCell ref="BO182:BR182"/>
    <mergeCell ref="BS182:CB182"/>
    <mergeCell ref="CC182:CH182"/>
    <mergeCell ref="B183:E183"/>
    <mergeCell ref="F183:I183"/>
    <mergeCell ref="J183:L183"/>
    <mergeCell ref="M183:O183"/>
    <mergeCell ref="P183:T183"/>
    <mergeCell ref="U183:AC183"/>
    <mergeCell ref="AG183:AI183"/>
    <mergeCell ref="AT182:AX182"/>
    <mergeCell ref="AY182:BA182"/>
    <mergeCell ref="BB182:BD182"/>
    <mergeCell ref="BE182:BG182"/>
    <mergeCell ref="BH182:BJ182"/>
    <mergeCell ref="BK182:BN182"/>
    <mergeCell ref="CC181:CH181"/>
    <mergeCell ref="B182:E182"/>
    <mergeCell ref="F182:I182"/>
    <mergeCell ref="J182:L182"/>
    <mergeCell ref="M182:O182"/>
    <mergeCell ref="P182:T182"/>
    <mergeCell ref="U182:AC182"/>
    <mergeCell ref="AG182:AI182"/>
    <mergeCell ref="AJ182:AN182"/>
    <mergeCell ref="AO182:AS182"/>
    <mergeCell ref="BB181:BD181"/>
    <mergeCell ref="BE181:BG181"/>
    <mergeCell ref="BH181:BJ181"/>
    <mergeCell ref="BK181:BN181"/>
    <mergeCell ref="BO181:BR181"/>
    <mergeCell ref="BS181:CB181"/>
    <mergeCell ref="U181:AC181"/>
    <mergeCell ref="AG181:AI181"/>
    <mergeCell ref="AJ181:AN181"/>
    <mergeCell ref="AO181:AS181"/>
    <mergeCell ref="AT181:AX181"/>
    <mergeCell ref="AY181:BA181"/>
    <mergeCell ref="AD181:AF181"/>
    <mergeCell ref="AD182:AF182"/>
    <mergeCell ref="BH180:BJ180"/>
    <mergeCell ref="BK180:BN180"/>
    <mergeCell ref="BO180:BR180"/>
    <mergeCell ref="BS180:CB180"/>
    <mergeCell ref="CC180:CH180"/>
    <mergeCell ref="B181:E181"/>
    <mergeCell ref="F181:I181"/>
    <mergeCell ref="J181:L181"/>
    <mergeCell ref="M181:O181"/>
    <mergeCell ref="P181:T181"/>
    <mergeCell ref="AJ180:AN180"/>
    <mergeCell ref="AO180:AS180"/>
    <mergeCell ref="AT180:AX180"/>
    <mergeCell ref="AY180:BA180"/>
    <mergeCell ref="BB180:BD180"/>
    <mergeCell ref="BE180:BG180"/>
    <mergeCell ref="BO179:BR179"/>
    <mergeCell ref="BS179:CB179"/>
    <mergeCell ref="CC179:CH179"/>
    <mergeCell ref="B180:E180"/>
    <mergeCell ref="F180:I180"/>
    <mergeCell ref="J180:L180"/>
    <mergeCell ref="M180:O180"/>
    <mergeCell ref="P180:T180"/>
    <mergeCell ref="U180:AC180"/>
    <mergeCell ref="AG180:AI180"/>
    <mergeCell ref="AT179:AX179"/>
    <mergeCell ref="AY179:BA179"/>
    <mergeCell ref="BB179:BD179"/>
    <mergeCell ref="BE179:BG179"/>
    <mergeCell ref="BH179:BJ179"/>
    <mergeCell ref="BK179:BN179"/>
    <mergeCell ref="CC178:CH178"/>
    <mergeCell ref="B179:E179"/>
    <mergeCell ref="F179:I179"/>
    <mergeCell ref="J179:L179"/>
    <mergeCell ref="M179:O179"/>
    <mergeCell ref="P179:T179"/>
    <mergeCell ref="U179:AC179"/>
    <mergeCell ref="AG179:AI179"/>
    <mergeCell ref="AJ179:AN179"/>
    <mergeCell ref="AO179:AS179"/>
    <mergeCell ref="BB178:BD178"/>
    <mergeCell ref="BE178:BG178"/>
    <mergeCell ref="BH178:BJ178"/>
    <mergeCell ref="BK178:BN178"/>
    <mergeCell ref="BO178:BR178"/>
    <mergeCell ref="BS178:CB178"/>
    <mergeCell ref="U178:AC178"/>
    <mergeCell ref="AG178:AI178"/>
    <mergeCell ref="AJ178:AN178"/>
    <mergeCell ref="AO178:AS178"/>
    <mergeCell ref="AT178:AX178"/>
    <mergeCell ref="AY178:BA178"/>
    <mergeCell ref="AD178:AF178"/>
    <mergeCell ref="AD179:AF179"/>
    <mergeCell ref="AD180:AF180"/>
    <mergeCell ref="BH177:BJ177"/>
    <mergeCell ref="BK177:BN177"/>
    <mergeCell ref="BO177:BR177"/>
    <mergeCell ref="BS177:CB177"/>
    <mergeCell ref="CC177:CH177"/>
    <mergeCell ref="B178:E178"/>
    <mergeCell ref="F178:I178"/>
    <mergeCell ref="J178:L178"/>
    <mergeCell ref="M178:O178"/>
    <mergeCell ref="P178:T178"/>
    <mergeCell ref="AJ177:AN177"/>
    <mergeCell ref="AO177:AS177"/>
    <mergeCell ref="AT177:AX177"/>
    <mergeCell ref="AY177:BA177"/>
    <mergeCell ref="BB177:BD177"/>
    <mergeCell ref="BE177:BG177"/>
    <mergeCell ref="BO176:BR176"/>
    <mergeCell ref="BS176:CB176"/>
    <mergeCell ref="CC176:CH176"/>
    <mergeCell ref="B177:E177"/>
    <mergeCell ref="F177:I177"/>
    <mergeCell ref="J177:L177"/>
    <mergeCell ref="M177:O177"/>
    <mergeCell ref="P177:T177"/>
    <mergeCell ref="U177:AC177"/>
    <mergeCell ref="AG177:AI177"/>
    <mergeCell ref="AT176:AX176"/>
    <mergeCell ref="AY176:BA176"/>
    <mergeCell ref="BB176:BD176"/>
    <mergeCell ref="BE176:BG176"/>
    <mergeCell ref="BH176:BJ176"/>
    <mergeCell ref="BK176:BN176"/>
    <mergeCell ref="CC175:CH175"/>
    <mergeCell ref="B176:E176"/>
    <mergeCell ref="F176:I176"/>
    <mergeCell ref="J176:L176"/>
    <mergeCell ref="M176:O176"/>
    <mergeCell ref="P176:T176"/>
    <mergeCell ref="U176:AC176"/>
    <mergeCell ref="AG176:AI176"/>
    <mergeCell ref="AJ176:AN176"/>
    <mergeCell ref="AO176:AS176"/>
    <mergeCell ref="BB175:BD175"/>
    <mergeCell ref="BE175:BG175"/>
    <mergeCell ref="BH175:BJ175"/>
    <mergeCell ref="BK175:BN175"/>
    <mergeCell ref="BO175:BR175"/>
    <mergeCell ref="BS175:CB175"/>
    <mergeCell ref="U175:AC175"/>
    <mergeCell ref="AG175:AI175"/>
    <mergeCell ref="AJ175:AN175"/>
    <mergeCell ref="AO175:AS175"/>
    <mergeCell ref="AT175:AX175"/>
    <mergeCell ref="AY175:BA175"/>
    <mergeCell ref="AD176:AF176"/>
    <mergeCell ref="AD177:AF177"/>
    <mergeCell ref="AD175:AF175"/>
    <mergeCell ref="BH174:BJ174"/>
    <mergeCell ref="BK174:BN174"/>
    <mergeCell ref="BO174:BR174"/>
    <mergeCell ref="BS174:CB174"/>
    <mergeCell ref="CC174:CH174"/>
    <mergeCell ref="B175:E175"/>
    <mergeCell ref="F175:I175"/>
    <mergeCell ref="J175:L175"/>
    <mergeCell ref="M175:O175"/>
    <mergeCell ref="P175:T175"/>
    <mergeCell ref="AJ174:AN174"/>
    <mergeCell ref="AO174:AS174"/>
    <mergeCell ref="AT174:AX174"/>
    <mergeCell ref="AY174:BA174"/>
    <mergeCell ref="BB174:BD174"/>
    <mergeCell ref="BE174:BG174"/>
    <mergeCell ref="BO173:BR173"/>
    <mergeCell ref="BS173:CB173"/>
    <mergeCell ref="CC173:CH173"/>
    <mergeCell ref="B174:E174"/>
    <mergeCell ref="F174:I174"/>
    <mergeCell ref="J174:L174"/>
    <mergeCell ref="M174:O174"/>
    <mergeCell ref="P174:T174"/>
    <mergeCell ref="U174:AC174"/>
    <mergeCell ref="AG174:AI174"/>
    <mergeCell ref="AT173:AX173"/>
    <mergeCell ref="AY173:BA173"/>
    <mergeCell ref="BB173:BD173"/>
    <mergeCell ref="BE173:BG173"/>
    <mergeCell ref="BH173:BJ173"/>
    <mergeCell ref="BK173:BN173"/>
    <mergeCell ref="CC172:CH172"/>
    <mergeCell ref="B173:E173"/>
    <mergeCell ref="F173:I173"/>
    <mergeCell ref="J173:L173"/>
    <mergeCell ref="M173:O173"/>
    <mergeCell ref="P173:T173"/>
    <mergeCell ref="U173:AC173"/>
    <mergeCell ref="AG173:AI173"/>
    <mergeCell ref="AJ173:AN173"/>
    <mergeCell ref="AO173:AS173"/>
    <mergeCell ref="BB172:BD172"/>
    <mergeCell ref="BE172:BG172"/>
    <mergeCell ref="BH172:BJ172"/>
    <mergeCell ref="BK172:BN172"/>
    <mergeCell ref="BO172:BR172"/>
    <mergeCell ref="BS172:CB172"/>
    <mergeCell ref="U172:AC172"/>
    <mergeCell ref="AG172:AI172"/>
    <mergeCell ref="AJ172:AN172"/>
    <mergeCell ref="AO172:AS172"/>
    <mergeCell ref="AT172:AX172"/>
    <mergeCell ref="AY172:BA172"/>
    <mergeCell ref="AD172:AF172"/>
    <mergeCell ref="AD173:AF173"/>
    <mergeCell ref="AD174:AF174"/>
    <mergeCell ref="BH171:BJ171"/>
    <mergeCell ref="BK171:BN171"/>
    <mergeCell ref="BO171:BR171"/>
    <mergeCell ref="BS171:CB171"/>
    <mergeCell ref="CC171:CH171"/>
    <mergeCell ref="B172:E172"/>
    <mergeCell ref="F172:I172"/>
    <mergeCell ref="J172:L172"/>
    <mergeCell ref="M172:O172"/>
    <mergeCell ref="P172:T172"/>
    <mergeCell ref="AJ171:AN171"/>
    <mergeCell ref="AO171:AS171"/>
    <mergeCell ref="AT171:AX171"/>
    <mergeCell ref="AY171:BA171"/>
    <mergeCell ref="BB171:BD171"/>
    <mergeCell ref="BE171:BG171"/>
    <mergeCell ref="B171:E171"/>
    <mergeCell ref="F171:I171"/>
    <mergeCell ref="J171:L171"/>
    <mergeCell ref="M171:O171"/>
    <mergeCell ref="P171:T171"/>
    <mergeCell ref="U171:AC171"/>
    <mergeCell ref="AG171:AI171"/>
    <mergeCell ref="AT170:AX170"/>
    <mergeCell ref="AY170:BA170"/>
    <mergeCell ref="BB170:BD170"/>
    <mergeCell ref="BE170:BG170"/>
    <mergeCell ref="BH170:BJ170"/>
    <mergeCell ref="BK170:BN170"/>
    <mergeCell ref="CC169:CH169"/>
    <mergeCell ref="B170:E170"/>
    <mergeCell ref="F170:I170"/>
    <mergeCell ref="J170:L170"/>
    <mergeCell ref="M170:O170"/>
    <mergeCell ref="P170:T170"/>
    <mergeCell ref="U170:AC170"/>
    <mergeCell ref="AG170:AI170"/>
    <mergeCell ref="AJ170:AN170"/>
    <mergeCell ref="AO170:AS170"/>
    <mergeCell ref="BB169:BD169"/>
    <mergeCell ref="BE169:BG169"/>
    <mergeCell ref="BH169:BJ169"/>
    <mergeCell ref="BK169:BN169"/>
    <mergeCell ref="BO169:BR169"/>
    <mergeCell ref="BS169:CB169"/>
    <mergeCell ref="U169:AC169"/>
    <mergeCell ref="AG169:AI169"/>
    <mergeCell ref="AJ169:AN169"/>
    <mergeCell ref="AO169:AS169"/>
    <mergeCell ref="AT169:AX169"/>
    <mergeCell ref="AY169:BA169"/>
    <mergeCell ref="AD170:AF170"/>
    <mergeCell ref="AD171:AF171"/>
    <mergeCell ref="AD169:AF169"/>
    <mergeCell ref="BH168:BJ168"/>
    <mergeCell ref="BK168:BN168"/>
    <mergeCell ref="BO168:BR168"/>
    <mergeCell ref="BS168:CB168"/>
    <mergeCell ref="CC168:CH168"/>
    <mergeCell ref="B169:E169"/>
    <mergeCell ref="F169:I169"/>
    <mergeCell ref="J169:L169"/>
    <mergeCell ref="M169:O169"/>
    <mergeCell ref="P169:T169"/>
    <mergeCell ref="AJ168:AN168"/>
    <mergeCell ref="AO168:AS168"/>
    <mergeCell ref="AT168:AX168"/>
    <mergeCell ref="AY168:BA168"/>
    <mergeCell ref="BB168:BD168"/>
    <mergeCell ref="BE168:BG168"/>
    <mergeCell ref="BO170:BR170"/>
    <mergeCell ref="BS170:CB170"/>
    <mergeCell ref="CC170:CH170"/>
    <mergeCell ref="BO167:BR167"/>
    <mergeCell ref="BS167:CB167"/>
    <mergeCell ref="CC167:CH167"/>
    <mergeCell ref="B168:E168"/>
    <mergeCell ref="F168:I168"/>
    <mergeCell ref="J168:L168"/>
    <mergeCell ref="M168:O168"/>
    <mergeCell ref="P168:T168"/>
    <mergeCell ref="U168:AC168"/>
    <mergeCell ref="AG168:AI168"/>
    <mergeCell ref="AT167:AX167"/>
    <mergeCell ref="AY167:BA167"/>
    <mergeCell ref="BB167:BD167"/>
    <mergeCell ref="BE167:BG167"/>
    <mergeCell ref="BH167:BJ167"/>
    <mergeCell ref="BK167:BN167"/>
    <mergeCell ref="AD167:AF167"/>
    <mergeCell ref="AD168:AF168"/>
    <mergeCell ref="CC166:CH166"/>
    <mergeCell ref="B167:E167"/>
    <mergeCell ref="F167:I167"/>
    <mergeCell ref="J167:L167"/>
    <mergeCell ref="M167:O167"/>
    <mergeCell ref="P167:T167"/>
    <mergeCell ref="U167:AC167"/>
    <mergeCell ref="AG167:AI167"/>
    <mergeCell ref="AJ167:AN167"/>
    <mergeCell ref="AO167:AS167"/>
    <mergeCell ref="BB166:BD166"/>
    <mergeCell ref="BE166:BG166"/>
    <mergeCell ref="BH166:BJ166"/>
    <mergeCell ref="BK166:BN166"/>
    <mergeCell ref="BO166:BR166"/>
    <mergeCell ref="BS166:CB166"/>
    <mergeCell ref="U166:AC166"/>
    <mergeCell ref="AG166:AI166"/>
    <mergeCell ref="AJ166:AN166"/>
    <mergeCell ref="AO166:AS166"/>
    <mergeCell ref="AT166:AX166"/>
    <mergeCell ref="AY166:BA166"/>
    <mergeCell ref="BH165:BJ165"/>
    <mergeCell ref="BK165:BN165"/>
    <mergeCell ref="BO165:BR165"/>
    <mergeCell ref="BS165:CB165"/>
    <mergeCell ref="CC165:CH165"/>
    <mergeCell ref="B166:E166"/>
    <mergeCell ref="F166:I166"/>
    <mergeCell ref="J166:L166"/>
    <mergeCell ref="M166:O166"/>
    <mergeCell ref="P166:T166"/>
    <mergeCell ref="AJ165:AN165"/>
    <mergeCell ref="AO165:AS165"/>
    <mergeCell ref="AT165:AX165"/>
    <mergeCell ref="AY165:BA165"/>
    <mergeCell ref="BB165:BD165"/>
    <mergeCell ref="BE165:BG165"/>
    <mergeCell ref="AD165:AF165"/>
    <mergeCell ref="AD166:AF166"/>
    <mergeCell ref="BO164:BR164"/>
    <mergeCell ref="BS164:CB164"/>
    <mergeCell ref="CC164:CH164"/>
    <mergeCell ref="B165:E165"/>
    <mergeCell ref="F165:I165"/>
    <mergeCell ref="J165:L165"/>
    <mergeCell ref="M165:O165"/>
    <mergeCell ref="P165:T165"/>
    <mergeCell ref="U165:AC165"/>
    <mergeCell ref="AG165:AI165"/>
    <mergeCell ref="AT164:AX164"/>
    <mergeCell ref="AY164:BA164"/>
    <mergeCell ref="BB164:BD164"/>
    <mergeCell ref="BE164:BG164"/>
    <mergeCell ref="BH164:BJ164"/>
    <mergeCell ref="BK164:BN164"/>
    <mergeCell ref="CC163:CH163"/>
    <mergeCell ref="B164:E164"/>
    <mergeCell ref="F164:I164"/>
    <mergeCell ref="J164:L164"/>
    <mergeCell ref="M164:O164"/>
    <mergeCell ref="P164:T164"/>
    <mergeCell ref="U164:AC164"/>
    <mergeCell ref="AG164:AI164"/>
    <mergeCell ref="AJ164:AN164"/>
    <mergeCell ref="AO164:AS164"/>
    <mergeCell ref="BB163:BD163"/>
    <mergeCell ref="BE163:BG163"/>
    <mergeCell ref="BH163:BJ163"/>
    <mergeCell ref="BK163:BN163"/>
    <mergeCell ref="BO163:BR163"/>
    <mergeCell ref="BS163:CB163"/>
    <mergeCell ref="U163:AC163"/>
    <mergeCell ref="AG163:AI163"/>
    <mergeCell ref="AJ163:AN163"/>
    <mergeCell ref="AO163:AS163"/>
    <mergeCell ref="AT163:AX163"/>
    <mergeCell ref="AY163:BA163"/>
    <mergeCell ref="AD164:AF164"/>
    <mergeCell ref="AD163:AF163"/>
    <mergeCell ref="BH162:BJ162"/>
    <mergeCell ref="BK162:BN162"/>
    <mergeCell ref="BO162:BR162"/>
    <mergeCell ref="BS162:CB162"/>
    <mergeCell ref="CC162:CH162"/>
    <mergeCell ref="B163:E163"/>
    <mergeCell ref="F163:I163"/>
    <mergeCell ref="J163:L163"/>
    <mergeCell ref="M163:O163"/>
    <mergeCell ref="P163:T163"/>
    <mergeCell ref="AJ162:AN162"/>
    <mergeCell ref="AO162:AS162"/>
    <mergeCell ref="AT162:AX162"/>
    <mergeCell ref="AY162:BA162"/>
    <mergeCell ref="BB162:BD162"/>
    <mergeCell ref="BE162:BG162"/>
    <mergeCell ref="BO161:BR161"/>
    <mergeCell ref="BS161:CB161"/>
    <mergeCell ref="CC161:CH161"/>
    <mergeCell ref="B162:E162"/>
    <mergeCell ref="F162:I162"/>
    <mergeCell ref="J162:L162"/>
    <mergeCell ref="M162:O162"/>
    <mergeCell ref="P162:T162"/>
    <mergeCell ref="U162:AC162"/>
    <mergeCell ref="AG162:AI162"/>
    <mergeCell ref="AT161:AX161"/>
    <mergeCell ref="AY161:BA161"/>
    <mergeCell ref="BB161:BD161"/>
    <mergeCell ref="BE161:BG161"/>
    <mergeCell ref="BH161:BJ161"/>
    <mergeCell ref="BK161:BN161"/>
    <mergeCell ref="CC160:CH160"/>
    <mergeCell ref="B161:E161"/>
    <mergeCell ref="F161:I161"/>
    <mergeCell ref="J161:L161"/>
    <mergeCell ref="M161:O161"/>
    <mergeCell ref="P161:T161"/>
    <mergeCell ref="U161:AC161"/>
    <mergeCell ref="AG161:AI161"/>
    <mergeCell ref="AJ161:AN161"/>
    <mergeCell ref="AO161:AS161"/>
    <mergeCell ref="BB160:BD160"/>
    <mergeCell ref="BE160:BG160"/>
    <mergeCell ref="BH160:BJ160"/>
    <mergeCell ref="BK160:BN160"/>
    <mergeCell ref="BO160:BR160"/>
    <mergeCell ref="BS160:CB160"/>
    <mergeCell ref="U160:AC160"/>
    <mergeCell ref="AG160:AI160"/>
    <mergeCell ref="AJ160:AN160"/>
    <mergeCell ref="AO160:AS160"/>
    <mergeCell ref="AT160:AX160"/>
    <mergeCell ref="AY160:BA160"/>
    <mergeCell ref="AD160:AF160"/>
    <mergeCell ref="AD161:AF161"/>
    <mergeCell ref="AD162:AF162"/>
    <mergeCell ref="BH159:BJ159"/>
    <mergeCell ref="BK159:BN159"/>
    <mergeCell ref="BO159:BR159"/>
    <mergeCell ref="BS159:CB159"/>
    <mergeCell ref="CC159:CH159"/>
    <mergeCell ref="B160:E160"/>
    <mergeCell ref="F160:I160"/>
    <mergeCell ref="J160:L160"/>
    <mergeCell ref="M160:O160"/>
    <mergeCell ref="P160:T160"/>
    <mergeCell ref="AJ159:AN159"/>
    <mergeCell ref="AO159:AS159"/>
    <mergeCell ref="AT159:AX159"/>
    <mergeCell ref="AY159:BA159"/>
    <mergeCell ref="BB159:BD159"/>
    <mergeCell ref="BE159:BG159"/>
    <mergeCell ref="BO158:BR158"/>
    <mergeCell ref="BS158:CB158"/>
    <mergeCell ref="CC158:CH158"/>
    <mergeCell ref="B159:E159"/>
    <mergeCell ref="F159:I159"/>
    <mergeCell ref="J159:L159"/>
    <mergeCell ref="M159:O159"/>
    <mergeCell ref="P159:T159"/>
    <mergeCell ref="U159:AC159"/>
    <mergeCell ref="AG159:AI159"/>
    <mergeCell ref="AT158:AX158"/>
    <mergeCell ref="AY158:BA158"/>
    <mergeCell ref="BB158:BD158"/>
    <mergeCell ref="BE158:BG158"/>
    <mergeCell ref="BH158:BJ158"/>
    <mergeCell ref="BK158:BN158"/>
    <mergeCell ref="CC157:CH157"/>
    <mergeCell ref="B158:E158"/>
    <mergeCell ref="F158:I158"/>
    <mergeCell ref="J158:L158"/>
    <mergeCell ref="M158:O158"/>
    <mergeCell ref="P158:T158"/>
    <mergeCell ref="U158:AC158"/>
    <mergeCell ref="AG158:AI158"/>
    <mergeCell ref="AJ158:AN158"/>
    <mergeCell ref="AO158:AS158"/>
    <mergeCell ref="BB157:BD157"/>
    <mergeCell ref="BE157:BG157"/>
    <mergeCell ref="BH157:BJ157"/>
    <mergeCell ref="BK157:BN157"/>
    <mergeCell ref="BO157:BR157"/>
    <mergeCell ref="BS157:CB157"/>
    <mergeCell ref="U157:AC157"/>
    <mergeCell ref="AG157:AI157"/>
    <mergeCell ref="AJ157:AN157"/>
    <mergeCell ref="AO157:AS157"/>
    <mergeCell ref="AT157:AX157"/>
    <mergeCell ref="AY157:BA157"/>
    <mergeCell ref="AD158:AF158"/>
    <mergeCell ref="AD159:AF159"/>
    <mergeCell ref="AD157:AF157"/>
    <mergeCell ref="BH156:BJ156"/>
    <mergeCell ref="BK156:BN156"/>
    <mergeCell ref="BO156:BR156"/>
    <mergeCell ref="BS156:CB156"/>
    <mergeCell ref="CC156:CH156"/>
    <mergeCell ref="B157:E157"/>
    <mergeCell ref="F157:I157"/>
    <mergeCell ref="J157:L157"/>
    <mergeCell ref="M157:O157"/>
    <mergeCell ref="P157:T157"/>
    <mergeCell ref="AJ156:AN156"/>
    <mergeCell ref="AO156:AS156"/>
    <mergeCell ref="AT156:AX156"/>
    <mergeCell ref="AY156:BA156"/>
    <mergeCell ref="BB156:BD156"/>
    <mergeCell ref="BE156:BG156"/>
    <mergeCell ref="BO155:BR155"/>
    <mergeCell ref="BS155:CB155"/>
    <mergeCell ref="CC155:CH155"/>
    <mergeCell ref="B156:E156"/>
    <mergeCell ref="F156:I156"/>
    <mergeCell ref="J156:L156"/>
    <mergeCell ref="M156:O156"/>
    <mergeCell ref="P156:T156"/>
    <mergeCell ref="U156:AC156"/>
    <mergeCell ref="AG156:AI156"/>
    <mergeCell ref="AT155:AX155"/>
    <mergeCell ref="AY155:BA155"/>
    <mergeCell ref="BB155:BD155"/>
    <mergeCell ref="BE155:BG155"/>
    <mergeCell ref="BH155:BJ155"/>
    <mergeCell ref="BK155:BN155"/>
    <mergeCell ref="CC154:CH154"/>
    <mergeCell ref="B155:E155"/>
    <mergeCell ref="F155:I155"/>
    <mergeCell ref="J155:L155"/>
    <mergeCell ref="M155:O155"/>
    <mergeCell ref="P155:T155"/>
    <mergeCell ref="U155:AC155"/>
    <mergeCell ref="AG155:AI155"/>
    <mergeCell ref="AJ155:AN155"/>
    <mergeCell ref="AO155:AS155"/>
    <mergeCell ref="BB154:BD154"/>
    <mergeCell ref="BE154:BG154"/>
    <mergeCell ref="BH154:BJ154"/>
    <mergeCell ref="BK154:BN154"/>
    <mergeCell ref="BO154:BR154"/>
    <mergeCell ref="BS154:CB154"/>
    <mergeCell ref="U154:AC154"/>
    <mergeCell ref="AG154:AI154"/>
    <mergeCell ref="AJ154:AN154"/>
    <mergeCell ref="AO154:AS154"/>
    <mergeCell ref="AT154:AX154"/>
    <mergeCell ref="AY154:BA154"/>
    <mergeCell ref="AD154:AF154"/>
    <mergeCell ref="AD155:AF155"/>
    <mergeCell ref="AD156:AF156"/>
    <mergeCell ref="BH153:BJ153"/>
    <mergeCell ref="BK153:BN153"/>
    <mergeCell ref="BO153:BR153"/>
    <mergeCell ref="BS153:CB153"/>
    <mergeCell ref="CC153:CH153"/>
    <mergeCell ref="B154:E154"/>
    <mergeCell ref="F154:I154"/>
    <mergeCell ref="J154:L154"/>
    <mergeCell ref="M154:O154"/>
    <mergeCell ref="P154:T154"/>
    <mergeCell ref="AJ153:AN153"/>
    <mergeCell ref="AO153:AS153"/>
    <mergeCell ref="AT153:AX153"/>
    <mergeCell ref="AY153:BA153"/>
    <mergeCell ref="BB153:BD153"/>
    <mergeCell ref="BE153:BG153"/>
    <mergeCell ref="B153:E153"/>
    <mergeCell ref="F153:I153"/>
    <mergeCell ref="J153:L153"/>
    <mergeCell ref="M153:O153"/>
    <mergeCell ref="P153:T153"/>
    <mergeCell ref="U153:AC153"/>
    <mergeCell ref="AG153:AI153"/>
    <mergeCell ref="AT152:AX152"/>
    <mergeCell ref="AY152:BA152"/>
    <mergeCell ref="BB152:BD152"/>
    <mergeCell ref="BE152:BG152"/>
    <mergeCell ref="BH152:BJ152"/>
    <mergeCell ref="BK152:BN152"/>
    <mergeCell ref="CC151:CH151"/>
    <mergeCell ref="B152:E152"/>
    <mergeCell ref="F152:I152"/>
    <mergeCell ref="J152:L152"/>
    <mergeCell ref="M152:O152"/>
    <mergeCell ref="P152:T152"/>
    <mergeCell ref="U152:AC152"/>
    <mergeCell ref="AG152:AI152"/>
    <mergeCell ref="AJ152:AN152"/>
    <mergeCell ref="AO152:AS152"/>
    <mergeCell ref="BB151:BD151"/>
    <mergeCell ref="BE151:BG151"/>
    <mergeCell ref="BH151:BJ151"/>
    <mergeCell ref="BK151:BN151"/>
    <mergeCell ref="BO151:BR151"/>
    <mergeCell ref="BS151:CB151"/>
    <mergeCell ref="U151:AC151"/>
    <mergeCell ref="AG151:AI151"/>
    <mergeCell ref="AJ151:AN151"/>
    <mergeCell ref="AO151:AS151"/>
    <mergeCell ref="AT151:AX151"/>
    <mergeCell ref="AY151:BA151"/>
    <mergeCell ref="AD152:AF152"/>
    <mergeCell ref="AD151:AF151"/>
    <mergeCell ref="AD153:AF153"/>
    <mergeCell ref="BH150:BJ150"/>
    <mergeCell ref="BK150:BN150"/>
    <mergeCell ref="BO150:BR150"/>
    <mergeCell ref="BS150:CB150"/>
    <mergeCell ref="CC150:CH150"/>
    <mergeCell ref="B151:E151"/>
    <mergeCell ref="F151:I151"/>
    <mergeCell ref="J151:L151"/>
    <mergeCell ref="M151:O151"/>
    <mergeCell ref="P151:T151"/>
    <mergeCell ref="AJ150:AN150"/>
    <mergeCell ref="AO150:AS150"/>
    <mergeCell ref="AT150:AX150"/>
    <mergeCell ref="AY150:BA150"/>
    <mergeCell ref="BB150:BD150"/>
    <mergeCell ref="BE150:BG150"/>
    <mergeCell ref="BO152:BR152"/>
    <mergeCell ref="BS152:CB152"/>
    <mergeCell ref="CC152:CH152"/>
    <mergeCell ref="BO149:BR149"/>
    <mergeCell ref="BS149:CB149"/>
    <mergeCell ref="CC149:CH149"/>
    <mergeCell ref="B150:E150"/>
    <mergeCell ref="F150:I150"/>
    <mergeCell ref="J150:L150"/>
    <mergeCell ref="M150:O150"/>
    <mergeCell ref="P150:T150"/>
    <mergeCell ref="U150:AC150"/>
    <mergeCell ref="AG150:AI150"/>
    <mergeCell ref="AT149:AX149"/>
    <mergeCell ref="AY149:BA149"/>
    <mergeCell ref="BB149:BD149"/>
    <mergeCell ref="BE149:BG149"/>
    <mergeCell ref="BH149:BJ149"/>
    <mergeCell ref="BK149:BN149"/>
    <mergeCell ref="AD149:AF149"/>
    <mergeCell ref="AD150:AF150"/>
    <mergeCell ref="CC148:CH148"/>
    <mergeCell ref="B149:E149"/>
    <mergeCell ref="F149:I149"/>
    <mergeCell ref="J149:L149"/>
    <mergeCell ref="M149:O149"/>
    <mergeCell ref="P149:T149"/>
    <mergeCell ref="U149:AC149"/>
    <mergeCell ref="AG149:AI149"/>
    <mergeCell ref="AJ149:AN149"/>
    <mergeCell ref="AO149:AS149"/>
    <mergeCell ref="BB148:BD148"/>
    <mergeCell ref="BE148:BG148"/>
    <mergeCell ref="BH148:BJ148"/>
    <mergeCell ref="BK148:BN148"/>
    <mergeCell ref="BO148:BR148"/>
    <mergeCell ref="BS148:CB148"/>
    <mergeCell ref="U148:AC148"/>
    <mergeCell ref="AG148:AI148"/>
    <mergeCell ref="AJ148:AN148"/>
    <mergeCell ref="AO148:AS148"/>
    <mergeCell ref="AT148:AX148"/>
    <mergeCell ref="AY148:BA148"/>
    <mergeCell ref="BH147:BJ147"/>
    <mergeCell ref="BK147:BN147"/>
    <mergeCell ref="BO147:BR147"/>
    <mergeCell ref="BS147:CB147"/>
    <mergeCell ref="CC147:CH147"/>
    <mergeCell ref="B148:E148"/>
    <mergeCell ref="F148:I148"/>
    <mergeCell ref="J148:L148"/>
    <mergeCell ref="M148:O148"/>
    <mergeCell ref="P148:T148"/>
    <mergeCell ref="AJ147:AN147"/>
    <mergeCell ref="AO147:AS147"/>
    <mergeCell ref="AT147:AX147"/>
    <mergeCell ref="AY147:BA147"/>
    <mergeCell ref="BB147:BD147"/>
    <mergeCell ref="BE147:BG147"/>
    <mergeCell ref="AD147:AF147"/>
    <mergeCell ref="AD148:AF148"/>
    <mergeCell ref="BO146:BR146"/>
    <mergeCell ref="BS146:CB146"/>
    <mergeCell ref="CC146:CH146"/>
    <mergeCell ref="B147:E147"/>
    <mergeCell ref="F147:I147"/>
    <mergeCell ref="J147:L147"/>
    <mergeCell ref="M147:O147"/>
    <mergeCell ref="P147:T147"/>
    <mergeCell ref="U147:AC147"/>
    <mergeCell ref="AG147:AI147"/>
    <mergeCell ref="AT146:AX146"/>
    <mergeCell ref="AY146:BA146"/>
    <mergeCell ref="BB146:BD146"/>
    <mergeCell ref="BE146:BG146"/>
    <mergeCell ref="BH146:BJ146"/>
    <mergeCell ref="BK146:BN146"/>
    <mergeCell ref="CC145:CH145"/>
    <mergeCell ref="B146:E146"/>
    <mergeCell ref="F146:I146"/>
    <mergeCell ref="J146:L146"/>
    <mergeCell ref="M146:O146"/>
    <mergeCell ref="P146:T146"/>
    <mergeCell ref="U146:AC146"/>
    <mergeCell ref="AG146:AI146"/>
    <mergeCell ref="AJ146:AN146"/>
    <mergeCell ref="AO146:AS146"/>
    <mergeCell ref="BB145:BD145"/>
    <mergeCell ref="BE145:BG145"/>
    <mergeCell ref="BH145:BJ145"/>
    <mergeCell ref="BK145:BN145"/>
    <mergeCell ref="BO145:BR145"/>
    <mergeCell ref="BS145:CB145"/>
    <mergeCell ref="U145:AC145"/>
    <mergeCell ref="AG145:AI145"/>
    <mergeCell ref="AJ145:AN145"/>
    <mergeCell ref="AO145:AS145"/>
    <mergeCell ref="AT145:AX145"/>
    <mergeCell ref="AY145:BA145"/>
    <mergeCell ref="AD145:AF145"/>
    <mergeCell ref="AD146:AF146"/>
    <mergeCell ref="BH144:BJ144"/>
    <mergeCell ref="BK144:BN144"/>
    <mergeCell ref="BO144:BR144"/>
    <mergeCell ref="BS144:CB144"/>
    <mergeCell ref="CC144:CH144"/>
    <mergeCell ref="B145:E145"/>
    <mergeCell ref="F145:I145"/>
    <mergeCell ref="J145:L145"/>
    <mergeCell ref="M145:O145"/>
    <mergeCell ref="P145:T145"/>
    <mergeCell ref="AJ144:AN144"/>
    <mergeCell ref="AO144:AS144"/>
    <mergeCell ref="AT144:AX144"/>
    <mergeCell ref="AY144:BA144"/>
    <mergeCell ref="BB144:BD144"/>
    <mergeCell ref="BE144:BG144"/>
    <mergeCell ref="BO143:BR143"/>
    <mergeCell ref="BS143:CB143"/>
    <mergeCell ref="CC143:CH143"/>
    <mergeCell ref="B144:E144"/>
    <mergeCell ref="F144:I144"/>
    <mergeCell ref="J144:L144"/>
    <mergeCell ref="M144:O144"/>
    <mergeCell ref="P144:T144"/>
    <mergeCell ref="U144:AC144"/>
    <mergeCell ref="AG144:AI144"/>
    <mergeCell ref="AT143:AX143"/>
    <mergeCell ref="AY143:BA143"/>
    <mergeCell ref="BB143:BD143"/>
    <mergeCell ref="BE143:BG143"/>
    <mergeCell ref="BH143:BJ143"/>
    <mergeCell ref="BK143:BN143"/>
    <mergeCell ref="CC142:CH142"/>
    <mergeCell ref="B143:E143"/>
    <mergeCell ref="F143:I143"/>
    <mergeCell ref="J143:L143"/>
    <mergeCell ref="M143:O143"/>
    <mergeCell ref="P143:T143"/>
    <mergeCell ref="U143:AC143"/>
    <mergeCell ref="AG143:AI143"/>
    <mergeCell ref="AJ143:AN143"/>
    <mergeCell ref="AO143:AS143"/>
    <mergeCell ref="BB142:BD142"/>
    <mergeCell ref="BE142:BG142"/>
    <mergeCell ref="BH142:BJ142"/>
    <mergeCell ref="BK142:BN142"/>
    <mergeCell ref="BO142:BR142"/>
    <mergeCell ref="BS142:CB142"/>
    <mergeCell ref="U142:AC142"/>
    <mergeCell ref="AG142:AI142"/>
    <mergeCell ref="AJ142:AN142"/>
    <mergeCell ref="AO142:AS142"/>
    <mergeCell ref="AT142:AX142"/>
    <mergeCell ref="AY142:BA142"/>
    <mergeCell ref="AD142:AF142"/>
    <mergeCell ref="AD143:AF143"/>
    <mergeCell ref="AD144:AF144"/>
    <mergeCell ref="BH141:BJ141"/>
    <mergeCell ref="BK141:BN141"/>
    <mergeCell ref="BO141:BR141"/>
    <mergeCell ref="BS141:CB141"/>
    <mergeCell ref="CC141:CH141"/>
    <mergeCell ref="B142:E142"/>
    <mergeCell ref="F142:I142"/>
    <mergeCell ref="J142:L142"/>
    <mergeCell ref="M142:O142"/>
    <mergeCell ref="P142:T142"/>
    <mergeCell ref="AJ141:AN141"/>
    <mergeCell ref="AO141:AS141"/>
    <mergeCell ref="AT141:AX141"/>
    <mergeCell ref="AY141:BA141"/>
    <mergeCell ref="BB141:BD141"/>
    <mergeCell ref="BE141:BG141"/>
    <mergeCell ref="BO140:BR140"/>
    <mergeCell ref="BS140:CB140"/>
    <mergeCell ref="CC140:CH140"/>
    <mergeCell ref="B141:E141"/>
    <mergeCell ref="F141:I141"/>
    <mergeCell ref="J141:L141"/>
    <mergeCell ref="M141:O141"/>
    <mergeCell ref="P141:T141"/>
    <mergeCell ref="U141:AC141"/>
    <mergeCell ref="AG141:AI141"/>
    <mergeCell ref="AT140:AX140"/>
    <mergeCell ref="AY140:BA140"/>
    <mergeCell ref="BB140:BD140"/>
    <mergeCell ref="BE140:BG140"/>
    <mergeCell ref="BH140:BJ140"/>
    <mergeCell ref="BK140:BN140"/>
    <mergeCell ref="CC139:CH139"/>
    <mergeCell ref="B140:E140"/>
    <mergeCell ref="F140:I140"/>
    <mergeCell ref="J140:L140"/>
    <mergeCell ref="M140:O140"/>
    <mergeCell ref="P140:T140"/>
    <mergeCell ref="U140:AC140"/>
    <mergeCell ref="AG140:AI140"/>
    <mergeCell ref="AJ140:AN140"/>
    <mergeCell ref="AO140:AS140"/>
    <mergeCell ref="BB139:BD139"/>
    <mergeCell ref="BE139:BG139"/>
    <mergeCell ref="BH139:BJ139"/>
    <mergeCell ref="BK139:BN139"/>
    <mergeCell ref="BO139:BR139"/>
    <mergeCell ref="BS139:CB139"/>
    <mergeCell ref="U139:AC139"/>
    <mergeCell ref="AG139:AI139"/>
    <mergeCell ref="AJ139:AN139"/>
    <mergeCell ref="AO139:AS139"/>
    <mergeCell ref="AT139:AX139"/>
    <mergeCell ref="AY139:BA139"/>
    <mergeCell ref="AD140:AF140"/>
    <mergeCell ref="AD141:AF141"/>
    <mergeCell ref="AD139:AF139"/>
    <mergeCell ref="BH138:BJ138"/>
    <mergeCell ref="BK138:BN138"/>
    <mergeCell ref="BO138:BR138"/>
    <mergeCell ref="BS138:CB138"/>
    <mergeCell ref="CC138:CH138"/>
    <mergeCell ref="B139:E139"/>
    <mergeCell ref="F139:I139"/>
    <mergeCell ref="J139:L139"/>
    <mergeCell ref="M139:O139"/>
    <mergeCell ref="P139:T139"/>
    <mergeCell ref="AJ138:AN138"/>
    <mergeCell ref="AO138:AS138"/>
    <mergeCell ref="AT138:AX138"/>
    <mergeCell ref="AY138:BA138"/>
    <mergeCell ref="BB138:BD138"/>
    <mergeCell ref="BE138:BG138"/>
    <mergeCell ref="BO137:BR137"/>
    <mergeCell ref="BS137:CB137"/>
    <mergeCell ref="CC137:CH137"/>
    <mergeCell ref="B138:E138"/>
    <mergeCell ref="F138:I138"/>
    <mergeCell ref="J138:L138"/>
    <mergeCell ref="M138:O138"/>
    <mergeCell ref="P138:T138"/>
    <mergeCell ref="U138:AC138"/>
    <mergeCell ref="AG138:AI138"/>
    <mergeCell ref="AT137:AX137"/>
    <mergeCell ref="AY137:BA137"/>
    <mergeCell ref="BB137:BD137"/>
    <mergeCell ref="BE137:BG137"/>
    <mergeCell ref="BH137:BJ137"/>
    <mergeCell ref="BK137:BN137"/>
    <mergeCell ref="CC136:CH136"/>
    <mergeCell ref="B137:E137"/>
    <mergeCell ref="F137:I137"/>
    <mergeCell ref="J137:L137"/>
    <mergeCell ref="M137:O137"/>
    <mergeCell ref="P137:T137"/>
    <mergeCell ref="U137:AC137"/>
    <mergeCell ref="AG137:AI137"/>
    <mergeCell ref="AJ137:AN137"/>
    <mergeCell ref="AO137:AS137"/>
    <mergeCell ref="BB136:BD136"/>
    <mergeCell ref="BE136:BG136"/>
    <mergeCell ref="BH136:BJ136"/>
    <mergeCell ref="BK136:BN136"/>
    <mergeCell ref="BO136:BR136"/>
    <mergeCell ref="BS136:CB136"/>
    <mergeCell ref="U136:AC136"/>
    <mergeCell ref="AG136:AI136"/>
    <mergeCell ref="AJ136:AN136"/>
    <mergeCell ref="AO136:AS136"/>
    <mergeCell ref="AT136:AX136"/>
    <mergeCell ref="AY136:BA136"/>
    <mergeCell ref="AD136:AF136"/>
    <mergeCell ref="AD137:AF137"/>
    <mergeCell ref="AD138:AF138"/>
    <mergeCell ref="BH135:BJ135"/>
    <mergeCell ref="BK135:BN135"/>
    <mergeCell ref="BO135:BR135"/>
    <mergeCell ref="BS135:CB135"/>
    <mergeCell ref="CC135:CH135"/>
    <mergeCell ref="B136:E136"/>
    <mergeCell ref="F136:I136"/>
    <mergeCell ref="J136:L136"/>
    <mergeCell ref="M136:O136"/>
    <mergeCell ref="P136:T136"/>
    <mergeCell ref="AJ135:AN135"/>
    <mergeCell ref="AO135:AS135"/>
    <mergeCell ref="AT135:AX135"/>
    <mergeCell ref="AY135:BA135"/>
    <mergeCell ref="BB135:BD135"/>
    <mergeCell ref="BE135:BG135"/>
    <mergeCell ref="B135:E135"/>
    <mergeCell ref="F135:I135"/>
    <mergeCell ref="J135:L135"/>
    <mergeCell ref="M135:O135"/>
    <mergeCell ref="P135:T135"/>
    <mergeCell ref="U135:AC135"/>
    <mergeCell ref="AG135:AI135"/>
    <mergeCell ref="AT134:AX134"/>
    <mergeCell ref="AY134:BA134"/>
    <mergeCell ref="BB134:BD134"/>
    <mergeCell ref="BE134:BG134"/>
    <mergeCell ref="BH134:BJ134"/>
    <mergeCell ref="BK134:BN134"/>
    <mergeCell ref="CC133:CH133"/>
    <mergeCell ref="B134:E134"/>
    <mergeCell ref="F134:I134"/>
    <mergeCell ref="J134:L134"/>
    <mergeCell ref="M134:O134"/>
    <mergeCell ref="P134:T134"/>
    <mergeCell ref="U134:AC134"/>
    <mergeCell ref="AG134:AI134"/>
    <mergeCell ref="AJ134:AN134"/>
    <mergeCell ref="AO134:AS134"/>
    <mergeCell ref="BB133:BD133"/>
    <mergeCell ref="BE133:BG133"/>
    <mergeCell ref="BH133:BJ133"/>
    <mergeCell ref="BK133:BN133"/>
    <mergeCell ref="BO133:BR133"/>
    <mergeCell ref="BS133:CB133"/>
    <mergeCell ref="U133:AC133"/>
    <mergeCell ref="AG133:AI133"/>
    <mergeCell ref="AJ133:AN133"/>
    <mergeCell ref="AO133:AS133"/>
    <mergeCell ref="AT133:AX133"/>
    <mergeCell ref="AY133:BA133"/>
    <mergeCell ref="AD134:AF134"/>
    <mergeCell ref="AD135:AF135"/>
    <mergeCell ref="AD133:AF133"/>
    <mergeCell ref="BH132:BJ132"/>
    <mergeCell ref="BK132:BN132"/>
    <mergeCell ref="BO132:BR132"/>
    <mergeCell ref="BS132:CB132"/>
    <mergeCell ref="CC132:CH132"/>
    <mergeCell ref="B133:E133"/>
    <mergeCell ref="F133:I133"/>
    <mergeCell ref="J133:L133"/>
    <mergeCell ref="M133:O133"/>
    <mergeCell ref="P133:T133"/>
    <mergeCell ref="AJ132:AN132"/>
    <mergeCell ref="AO132:AS132"/>
    <mergeCell ref="AT132:AX132"/>
    <mergeCell ref="AY132:BA132"/>
    <mergeCell ref="BB132:BD132"/>
    <mergeCell ref="BE132:BG132"/>
    <mergeCell ref="BO134:BR134"/>
    <mergeCell ref="BS134:CB134"/>
    <mergeCell ref="CC134:CH134"/>
    <mergeCell ref="BO131:BR131"/>
    <mergeCell ref="BS131:CB131"/>
    <mergeCell ref="CC131:CH131"/>
    <mergeCell ref="B132:E132"/>
    <mergeCell ref="F132:I132"/>
    <mergeCell ref="J132:L132"/>
    <mergeCell ref="M132:O132"/>
    <mergeCell ref="P132:T132"/>
    <mergeCell ref="U132:AC132"/>
    <mergeCell ref="AG132:AI132"/>
    <mergeCell ref="AT131:AX131"/>
    <mergeCell ref="AY131:BA131"/>
    <mergeCell ref="BB131:BD131"/>
    <mergeCell ref="BE131:BG131"/>
    <mergeCell ref="BH131:BJ131"/>
    <mergeCell ref="BK131:BN131"/>
    <mergeCell ref="AD131:AF131"/>
    <mergeCell ref="AD132:AF132"/>
    <mergeCell ref="CC130:CH130"/>
    <mergeCell ref="B131:E131"/>
    <mergeCell ref="F131:I131"/>
    <mergeCell ref="J131:L131"/>
    <mergeCell ref="M131:O131"/>
    <mergeCell ref="P131:T131"/>
    <mergeCell ref="U131:AC131"/>
    <mergeCell ref="AG131:AI131"/>
    <mergeCell ref="AJ131:AN131"/>
    <mergeCell ref="AO131:AS131"/>
    <mergeCell ref="BB130:BD130"/>
    <mergeCell ref="BE130:BG130"/>
    <mergeCell ref="BH130:BJ130"/>
    <mergeCell ref="BK130:BN130"/>
    <mergeCell ref="BO130:BR130"/>
    <mergeCell ref="BS130:CB130"/>
    <mergeCell ref="U130:AC130"/>
    <mergeCell ref="AG130:AI130"/>
    <mergeCell ref="AJ130:AN130"/>
    <mergeCell ref="AO130:AS130"/>
    <mergeCell ref="AT130:AX130"/>
    <mergeCell ref="AY130:BA130"/>
    <mergeCell ref="BH129:BJ129"/>
    <mergeCell ref="BK129:BN129"/>
    <mergeCell ref="BO129:BR129"/>
    <mergeCell ref="BS129:CB129"/>
    <mergeCell ref="CC129:CH129"/>
    <mergeCell ref="B130:E130"/>
    <mergeCell ref="F130:I130"/>
    <mergeCell ref="J130:L130"/>
    <mergeCell ref="M130:O130"/>
    <mergeCell ref="P130:T130"/>
    <mergeCell ref="AJ129:AN129"/>
    <mergeCell ref="AO129:AS129"/>
    <mergeCell ref="AT129:AX129"/>
    <mergeCell ref="AY129:BA129"/>
    <mergeCell ref="BB129:BD129"/>
    <mergeCell ref="BE129:BG129"/>
    <mergeCell ref="AD129:AF129"/>
    <mergeCell ref="AD130:AF130"/>
    <mergeCell ref="BO128:BR128"/>
    <mergeCell ref="BS128:CB128"/>
    <mergeCell ref="CC128:CH128"/>
    <mergeCell ref="B129:E129"/>
    <mergeCell ref="F129:I129"/>
    <mergeCell ref="J129:L129"/>
    <mergeCell ref="M129:O129"/>
    <mergeCell ref="P129:T129"/>
    <mergeCell ref="U129:AC129"/>
    <mergeCell ref="AG129:AI129"/>
    <mergeCell ref="AT128:AX128"/>
    <mergeCell ref="AY128:BA128"/>
    <mergeCell ref="BB128:BD128"/>
    <mergeCell ref="BE128:BG128"/>
    <mergeCell ref="BH128:BJ128"/>
    <mergeCell ref="BK128:BN128"/>
    <mergeCell ref="CC127:CH127"/>
    <mergeCell ref="B128:E128"/>
    <mergeCell ref="F128:I128"/>
    <mergeCell ref="J128:L128"/>
    <mergeCell ref="M128:O128"/>
    <mergeCell ref="P128:T128"/>
    <mergeCell ref="U128:AC128"/>
    <mergeCell ref="AG128:AI128"/>
    <mergeCell ref="AJ128:AN128"/>
    <mergeCell ref="AO128:AS128"/>
    <mergeCell ref="BB127:BD127"/>
    <mergeCell ref="BE127:BG127"/>
    <mergeCell ref="BH127:BJ127"/>
    <mergeCell ref="BK127:BN127"/>
    <mergeCell ref="BO127:BR127"/>
    <mergeCell ref="BS127:CB127"/>
    <mergeCell ref="U127:AC127"/>
    <mergeCell ref="AG127:AI127"/>
    <mergeCell ref="AJ127:AN127"/>
    <mergeCell ref="AO127:AS127"/>
    <mergeCell ref="AT127:AX127"/>
    <mergeCell ref="AY127:BA127"/>
    <mergeCell ref="AD128:AF128"/>
    <mergeCell ref="AD127:AF127"/>
    <mergeCell ref="BH126:BJ126"/>
    <mergeCell ref="BK126:BN126"/>
    <mergeCell ref="BO126:BR126"/>
    <mergeCell ref="BS126:CB126"/>
    <mergeCell ref="CC126:CH126"/>
    <mergeCell ref="B127:E127"/>
    <mergeCell ref="F127:I127"/>
    <mergeCell ref="J127:L127"/>
    <mergeCell ref="M127:O127"/>
    <mergeCell ref="P127:T127"/>
    <mergeCell ref="AJ126:AN126"/>
    <mergeCell ref="AO126:AS126"/>
    <mergeCell ref="AT126:AX126"/>
    <mergeCell ref="AY126:BA126"/>
    <mergeCell ref="BB126:BD126"/>
    <mergeCell ref="BE126:BG126"/>
    <mergeCell ref="BO125:BR125"/>
    <mergeCell ref="BS125:CB125"/>
    <mergeCell ref="CC125:CH125"/>
    <mergeCell ref="B126:E126"/>
    <mergeCell ref="F126:I126"/>
    <mergeCell ref="J126:L126"/>
    <mergeCell ref="M126:O126"/>
    <mergeCell ref="P126:T126"/>
    <mergeCell ref="U126:AC126"/>
    <mergeCell ref="AG126:AI126"/>
    <mergeCell ref="AT125:AX125"/>
    <mergeCell ref="AY125:BA125"/>
    <mergeCell ref="BB125:BD125"/>
    <mergeCell ref="BE125:BG125"/>
    <mergeCell ref="BH125:BJ125"/>
    <mergeCell ref="BK125:BN125"/>
    <mergeCell ref="CC124:CH124"/>
    <mergeCell ref="B125:E125"/>
    <mergeCell ref="F125:I125"/>
    <mergeCell ref="J125:L125"/>
    <mergeCell ref="M125:O125"/>
    <mergeCell ref="P125:T125"/>
    <mergeCell ref="U125:AC125"/>
    <mergeCell ref="AG125:AI125"/>
    <mergeCell ref="AJ125:AN125"/>
    <mergeCell ref="AO125:AS125"/>
    <mergeCell ref="BB124:BD124"/>
    <mergeCell ref="BE124:BG124"/>
    <mergeCell ref="BH124:BJ124"/>
    <mergeCell ref="BK124:BN124"/>
    <mergeCell ref="BO124:BR124"/>
    <mergeCell ref="BS124:CB124"/>
    <mergeCell ref="U124:AC124"/>
    <mergeCell ref="AG124:AI124"/>
    <mergeCell ref="AJ124:AN124"/>
    <mergeCell ref="AO124:AS124"/>
    <mergeCell ref="AT124:AX124"/>
    <mergeCell ref="AY124:BA124"/>
    <mergeCell ref="AD124:AF124"/>
    <mergeCell ref="AD125:AF125"/>
    <mergeCell ref="AD126:AF126"/>
    <mergeCell ref="BH123:BJ123"/>
    <mergeCell ref="BK123:BN123"/>
    <mergeCell ref="BO123:BR123"/>
    <mergeCell ref="BS123:CB123"/>
    <mergeCell ref="CC123:CH123"/>
    <mergeCell ref="B124:E124"/>
    <mergeCell ref="F124:I124"/>
    <mergeCell ref="J124:L124"/>
    <mergeCell ref="M124:O124"/>
    <mergeCell ref="P124:T124"/>
    <mergeCell ref="AJ123:AN123"/>
    <mergeCell ref="AO123:AS123"/>
    <mergeCell ref="AT123:AX123"/>
    <mergeCell ref="AY123:BA123"/>
    <mergeCell ref="BB123:BD123"/>
    <mergeCell ref="BE123:BG123"/>
    <mergeCell ref="BO122:BR122"/>
    <mergeCell ref="BS122:CB122"/>
    <mergeCell ref="CC122:CH122"/>
    <mergeCell ref="B123:E123"/>
    <mergeCell ref="F123:I123"/>
    <mergeCell ref="J123:L123"/>
    <mergeCell ref="M123:O123"/>
    <mergeCell ref="P123:T123"/>
    <mergeCell ref="U123:AC123"/>
    <mergeCell ref="AG123:AI123"/>
    <mergeCell ref="AT122:AX122"/>
    <mergeCell ref="AY122:BA122"/>
    <mergeCell ref="BB122:BD122"/>
    <mergeCell ref="BE122:BG122"/>
    <mergeCell ref="BH122:BJ122"/>
    <mergeCell ref="BK122:BN122"/>
    <mergeCell ref="CC121:CH121"/>
    <mergeCell ref="B122:E122"/>
    <mergeCell ref="F122:I122"/>
    <mergeCell ref="J122:L122"/>
    <mergeCell ref="M122:O122"/>
    <mergeCell ref="P122:T122"/>
    <mergeCell ref="U122:AC122"/>
    <mergeCell ref="AG122:AI122"/>
    <mergeCell ref="AJ122:AN122"/>
    <mergeCell ref="AO122:AS122"/>
    <mergeCell ref="BB121:BD121"/>
    <mergeCell ref="BE121:BG121"/>
    <mergeCell ref="BH121:BJ121"/>
    <mergeCell ref="BK121:BN121"/>
    <mergeCell ref="BO121:BR121"/>
    <mergeCell ref="BS121:CB121"/>
    <mergeCell ref="U121:AC121"/>
    <mergeCell ref="AG121:AI121"/>
    <mergeCell ref="AJ121:AN121"/>
    <mergeCell ref="AO121:AS121"/>
    <mergeCell ref="AT121:AX121"/>
    <mergeCell ref="AY121:BA121"/>
    <mergeCell ref="AD122:AF122"/>
    <mergeCell ref="AD123:AF123"/>
    <mergeCell ref="AD121:AF121"/>
    <mergeCell ref="BH120:BJ120"/>
    <mergeCell ref="BK120:BN120"/>
    <mergeCell ref="BO120:BR120"/>
    <mergeCell ref="BS120:CB120"/>
    <mergeCell ref="CC120:CH120"/>
    <mergeCell ref="B121:E121"/>
    <mergeCell ref="F121:I121"/>
    <mergeCell ref="J121:L121"/>
    <mergeCell ref="M121:O121"/>
    <mergeCell ref="P121:T121"/>
    <mergeCell ref="AJ120:AN120"/>
    <mergeCell ref="AO120:AS120"/>
    <mergeCell ref="AT120:AX120"/>
    <mergeCell ref="AY120:BA120"/>
    <mergeCell ref="BB120:BD120"/>
    <mergeCell ref="BE120:BG120"/>
    <mergeCell ref="BO119:BR119"/>
    <mergeCell ref="BS119:CB119"/>
    <mergeCell ref="CC119:CH119"/>
    <mergeCell ref="B120:E120"/>
    <mergeCell ref="F120:I120"/>
    <mergeCell ref="J120:L120"/>
    <mergeCell ref="M120:O120"/>
    <mergeCell ref="P120:T120"/>
    <mergeCell ref="U120:AC120"/>
    <mergeCell ref="AG120:AI120"/>
    <mergeCell ref="AT119:AX119"/>
    <mergeCell ref="AY119:BA119"/>
    <mergeCell ref="BB119:BD119"/>
    <mergeCell ref="BE119:BG119"/>
    <mergeCell ref="BH119:BJ119"/>
    <mergeCell ref="BK119:BN119"/>
    <mergeCell ref="CC118:CH118"/>
    <mergeCell ref="B119:E119"/>
    <mergeCell ref="F119:I119"/>
    <mergeCell ref="J119:L119"/>
    <mergeCell ref="M119:O119"/>
    <mergeCell ref="P119:T119"/>
    <mergeCell ref="U119:AC119"/>
    <mergeCell ref="AG119:AI119"/>
    <mergeCell ref="AJ119:AN119"/>
    <mergeCell ref="AO119:AS119"/>
    <mergeCell ref="BB118:BD118"/>
    <mergeCell ref="BE118:BG118"/>
    <mergeCell ref="BH118:BJ118"/>
    <mergeCell ref="BK118:BN118"/>
    <mergeCell ref="BO118:BR118"/>
    <mergeCell ref="BS118:CB118"/>
    <mergeCell ref="U118:AC118"/>
    <mergeCell ref="AG118:AI118"/>
    <mergeCell ref="AJ118:AN118"/>
    <mergeCell ref="AO118:AS118"/>
    <mergeCell ref="AT118:AX118"/>
    <mergeCell ref="AY118:BA118"/>
    <mergeCell ref="AD118:AF118"/>
    <mergeCell ref="AD119:AF119"/>
    <mergeCell ref="AD120:AF120"/>
    <mergeCell ref="BH117:BJ117"/>
    <mergeCell ref="BK117:BN117"/>
    <mergeCell ref="BO117:BR117"/>
    <mergeCell ref="BS117:CB117"/>
    <mergeCell ref="CC117:CH117"/>
    <mergeCell ref="B118:E118"/>
    <mergeCell ref="F118:I118"/>
    <mergeCell ref="J118:L118"/>
    <mergeCell ref="M118:O118"/>
    <mergeCell ref="P118:T118"/>
    <mergeCell ref="AJ117:AN117"/>
    <mergeCell ref="AO117:AS117"/>
    <mergeCell ref="AT117:AX117"/>
    <mergeCell ref="AY117:BA117"/>
    <mergeCell ref="BB117:BD117"/>
    <mergeCell ref="BE117:BG117"/>
    <mergeCell ref="B117:E117"/>
    <mergeCell ref="F117:I117"/>
    <mergeCell ref="J117:L117"/>
    <mergeCell ref="M117:O117"/>
    <mergeCell ref="P117:T117"/>
    <mergeCell ref="U117:AC117"/>
    <mergeCell ref="AG117:AI117"/>
    <mergeCell ref="AT116:AX116"/>
    <mergeCell ref="AY116:BA116"/>
    <mergeCell ref="BB116:BD116"/>
    <mergeCell ref="BE116:BG116"/>
    <mergeCell ref="BH116:BJ116"/>
    <mergeCell ref="BK116:BN116"/>
    <mergeCell ref="CC115:CH115"/>
    <mergeCell ref="B116:E116"/>
    <mergeCell ref="F116:I116"/>
    <mergeCell ref="J116:L116"/>
    <mergeCell ref="M116:O116"/>
    <mergeCell ref="P116:T116"/>
    <mergeCell ref="U116:AC116"/>
    <mergeCell ref="AG116:AI116"/>
    <mergeCell ref="AJ116:AN116"/>
    <mergeCell ref="AO116:AS116"/>
    <mergeCell ref="BB115:BD115"/>
    <mergeCell ref="BE115:BG115"/>
    <mergeCell ref="BH115:BJ115"/>
    <mergeCell ref="BK115:BN115"/>
    <mergeCell ref="BO115:BR115"/>
    <mergeCell ref="BS115:CB115"/>
    <mergeCell ref="U115:AC115"/>
    <mergeCell ref="AG115:AI115"/>
    <mergeCell ref="AJ115:AN115"/>
    <mergeCell ref="AO115:AS115"/>
    <mergeCell ref="AT115:AX115"/>
    <mergeCell ref="AY115:BA115"/>
    <mergeCell ref="AD116:AF116"/>
    <mergeCell ref="AD115:AF115"/>
    <mergeCell ref="AD117:AF117"/>
    <mergeCell ref="BH114:BJ114"/>
    <mergeCell ref="BK114:BN114"/>
    <mergeCell ref="BO114:BR114"/>
    <mergeCell ref="BS114:CB114"/>
    <mergeCell ref="CC114:CH114"/>
    <mergeCell ref="B115:E115"/>
    <mergeCell ref="F115:I115"/>
    <mergeCell ref="J115:L115"/>
    <mergeCell ref="M115:O115"/>
    <mergeCell ref="P115:T115"/>
    <mergeCell ref="AJ114:AN114"/>
    <mergeCell ref="AO114:AS114"/>
    <mergeCell ref="AT114:AX114"/>
    <mergeCell ref="AY114:BA114"/>
    <mergeCell ref="BB114:BD114"/>
    <mergeCell ref="BE114:BG114"/>
    <mergeCell ref="BO116:BR116"/>
    <mergeCell ref="BS116:CB116"/>
    <mergeCell ref="CC116:CH116"/>
    <mergeCell ref="BO113:BR113"/>
    <mergeCell ref="BS113:CB113"/>
    <mergeCell ref="CC113:CH113"/>
    <mergeCell ref="B114:E114"/>
    <mergeCell ref="F114:I114"/>
    <mergeCell ref="J114:L114"/>
    <mergeCell ref="M114:O114"/>
    <mergeCell ref="P114:T114"/>
    <mergeCell ref="U114:AC114"/>
    <mergeCell ref="AG114:AI114"/>
    <mergeCell ref="AT113:AX113"/>
    <mergeCell ref="AY113:BA113"/>
    <mergeCell ref="BB113:BD113"/>
    <mergeCell ref="BE113:BG113"/>
    <mergeCell ref="BH113:BJ113"/>
    <mergeCell ref="BK113:BN113"/>
    <mergeCell ref="AD113:AF113"/>
    <mergeCell ref="AD114:AF114"/>
    <mergeCell ref="CC112:CH112"/>
    <mergeCell ref="B113:E113"/>
    <mergeCell ref="F113:I113"/>
    <mergeCell ref="J113:L113"/>
    <mergeCell ref="M113:O113"/>
    <mergeCell ref="P113:T113"/>
    <mergeCell ref="U113:AC113"/>
    <mergeCell ref="AG113:AI113"/>
    <mergeCell ref="AJ113:AN113"/>
    <mergeCell ref="AO113:AS113"/>
    <mergeCell ref="BB112:BD112"/>
    <mergeCell ref="BE112:BG112"/>
    <mergeCell ref="BH112:BJ112"/>
    <mergeCell ref="BK112:BN112"/>
    <mergeCell ref="BO112:BR112"/>
    <mergeCell ref="BS112:CB112"/>
    <mergeCell ref="U112:AC112"/>
    <mergeCell ref="AG112:AI112"/>
    <mergeCell ref="AJ112:AN112"/>
    <mergeCell ref="AO112:AS112"/>
    <mergeCell ref="AT112:AX112"/>
    <mergeCell ref="AY112:BA112"/>
    <mergeCell ref="BH111:BJ111"/>
    <mergeCell ref="BK111:BN111"/>
    <mergeCell ref="BO111:BR111"/>
    <mergeCell ref="BS111:CB111"/>
    <mergeCell ref="CC111:CH111"/>
    <mergeCell ref="B112:E112"/>
    <mergeCell ref="F112:I112"/>
    <mergeCell ref="J112:L112"/>
    <mergeCell ref="M112:O112"/>
    <mergeCell ref="P112:T112"/>
    <mergeCell ref="AJ111:AN111"/>
    <mergeCell ref="AO111:AS111"/>
    <mergeCell ref="AT111:AX111"/>
    <mergeCell ref="AY111:BA111"/>
    <mergeCell ref="BB111:BD111"/>
    <mergeCell ref="BE111:BG111"/>
    <mergeCell ref="AD111:AF111"/>
    <mergeCell ref="AD112:AF112"/>
    <mergeCell ref="BO110:BR110"/>
    <mergeCell ref="BS110:CB110"/>
    <mergeCell ref="CC110:CH110"/>
    <mergeCell ref="B111:E111"/>
    <mergeCell ref="F111:I111"/>
    <mergeCell ref="J111:L111"/>
    <mergeCell ref="M111:O111"/>
    <mergeCell ref="P111:T111"/>
    <mergeCell ref="U111:AC111"/>
    <mergeCell ref="AG111:AI111"/>
    <mergeCell ref="AT110:AX110"/>
    <mergeCell ref="AY110:BA110"/>
    <mergeCell ref="BB110:BD110"/>
    <mergeCell ref="BE110:BG110"/>
    <mergeCell ref="BH110:BJ110"/>
    <mergeCell ref="BK110:BN110"/>
    <mergeCell ref="CC109:CH109"/>
    <mergeCell ref="B110:E110"/>
    <mergeCell ref="F110:I110"/>
    <mergeCell ref="J110:L110"/>
    <mergeCell ref="M110:O110"/>
    <mergeCell ref="P110:T110"/>
    <mergeCell ref="U110:AC110"/>
    <mergeCell ref="AG110:AI110"/>
    <mergeCell ref="AJ110:AN110"/>
    <mergeCell ref="AO110:AS110"/>
    <mergeCell ref="BB109:BD109"/>
    <mergeCell ref="BE109:BG109"/>
    <mergeCell ref="BH109:BJ109"/>
    <mergeCell ref="BK109:BN109"/>
    <mergeCell ref="BO109:BR109"/>
    <mergeCell ref="BS109:CB109"/>
    <mergeCell ref="U109:AC109"/>
    <mergeCell ref="AG109:AI109"/>
    <mergeCell ref="AJ109:AN109"/>
    <mergeCell ref="AO109:AS109"/>
    <mergeCell ref="AT109:AX109"/>
    <mergeCell ref="AY109:BA109"/>
    <mergeCell ref="AD109:AF109"/>
    <mergeCell ref="AD110:AF110"/>
    <mergeCell ref="BH108:BJ108"/>
    <mergeCell ref="BK108:BN108"/>
    <mergeCell ref="BO108:BR108"/>
    <mergeCell ref="BS108:CB108"/>
    <mergeCell ref="CC108:CH108"/>
    <mergeCell ref="B109:E109"/>
    <mergeCell ref="F109:I109"/>
    <mergeCell ref="J109:L109"/>
    <mergeCell ref="M109:O109"/>
    <mergeCell ref="P109:T109"/>
    <mergeCell ref="AJ108:AN108"/>
    <mergeCell ref="AO108:AS108"/>
    <mergeCell ref="AT108:AX108"/>
    <mergeCell ref="AY108:BA108"/>
    <mergeCell ref="BB108:BD108"/>
    <mergeCell ref="BE108:BG108"/>
    <mergeCell ref="BO107:BR107"/>
    <mergeCell ref="BS107:CB107"/>
    <mergeCell ref="CC107:CH107"/>
    <mergeCell ref="B108:E108"/>
    <mergeCell ref="F108:I108"/>
    <mergeCell ref="J108:L108"/>
    <mergeCell ref="M108:O108"/>
    <mergeCell ref="P108:T108"/>
    <mergeCell ref="U108:AC108"/>
    <mergeCell ref="AG108:AI108"/>
    <mergeCell ref="AT107:AX107"/>
    <mergeCell ref="AY107:BA107"/>
    <mergeCell ref="BB107:BD107"/>
    <mergeCell ref="BE107:BG107"/>
    <mergeCell ref="BH107:BJ107"/>
    <mergeCell ref="BK107:BN107"/>
    <mergeCell ref="CC106:CH106"/>
    <mergeCell ref="B107:E107"/>
    <mergeCell ref="F107:I107"/>
    <mergeCell ref="J107:L107"/>
    <mergeCell ref="M107:O107"/>
    <mergeCell ref="P107:T107"/>
    <mergeCell ref="U107:AC107"/>
    <mergeCell ref="AG107:AI107"/>
    <mergeCell ref="AJ107:AN107"/>
    <mergeCell ref="AO107:AS107"/>
    <mergeCell ref="BB106:BD106"/>
    <mergeCell ref="BE106:BG106"/>
    <mergeCell ref="BH106:BJ106"/>
    <mergeCell ref="BK106:BN106"/>
    <mergeCell ref="BO106:BR106"/>
    <mergeCell ref="BS106:CB106"/>
    <mergeCell ref="U106:AC106"/>
    <mergeCell ref="AG106:AI106"/>
    <mergeCell ref="AJ106:AN106"/>
    <mergeCell ref="AO106:AS106"/>
    <mergeCell ref="AT106:AX106"/>
    <mergeCell ref="AY106:BA106"/>
    <mergeCell ref="AD106:AF106"/>
    <mergeCell ref="AD107:AF107"/>
    <mergeCell ref="AD108:AF108"/>
    <mergeCell ref="BH105:BJ105"/>
    <mergeCell ref="BK105:BN105"/>
    <mergeCell ref="BO105:BR105"/>
    <mergeCell ref="BS105:CB105"/>
    <mergeCell ref="CC105:CH105"/>
    <mergeCell ref="B106:E106"/>
    <mergeCell ref="F106:I106"/>
    <mergeCell ref="J106:L106"/>
    <mergeCell ref="M106:O106"/>
    <mergeCell ref="P106:T106"/>
    <mergeCell ref="AJ105:AN105"/>
    <mergeCell ref="AO105:AS105"/>
    <mergeCell ref="AT105:AX105"/>
    <mergeCell ref="AY105:BA105"/>
    <mergeCell ref="BB105:BD105"/>
    <mergeCell ref="BE105:BG105"/>
    <mergeCell ref="BO104:BR104"/>
    <mergeCell ref="BS104:CB104"/>
    <mergeCell ref="CC104:CH104"/>
    <mergeCell ref="B105:E105"/>
    <mergeCell ref="F105:I105"/>
    <mergeCell ref="J105:L105"/>
    <mergeCell ref="M105:O105"/>
    <mergeCell ref="P105:T105"/>
    <mergeCell ref="U105:AC105"/>
    <mergeCell ref="AG105:AI105"/>
    <mergeCell ref="AT104:AX104"/>
    <mergeCell ref="AY104:BA104"/>
    <mergeCell ref="BB104:BD104"/>
    <mergeCell ref="BE104:BG104"/>
    <mergeCell ref="BH104:BJ104"/>
    <mergeCell ref="BK104:BN104"/>
    <mergeCell ref="CC103:CH103"/>
    <mergeCell ref="B104:E104"/>
    <mergeCell ref="F104:I104"/>
    <mergeCell ref="J104:L104"/>
    <mergeCell ref="M104:O104"/>
    <mergeCell ref="P104:T104"/>
    <mergeCell ref="U104:AC104"/>
    <mergeCell ref="AG104:AI104"/>
    <mergeCell ref="AJ104:AN104"/>
    <mergeCell ref="AO104:AS104"/>
    <mergeCell ref="BB103:BD103"/>
    <mergeCell ref="BE103:BG103"/>
    <mergeCell ref="BH103:BJ103"/>
    <mergeCell ref="BK103:BN103"/>
    <mergeCell ref="BO103:BR103"/>
    <mergeCell ref="BS103:CB103"/>
    <mergeCell ref="U103:AC103"/>
    <mergeCell ref="AG103:AI103"/>
    <mergeCell ref="AJ103:AN103"/>
    <mergeCell ref="AO103:AS103"/>
    <mergeCell ref="AT103:AX103"/>
    <mergeCell ref="AY103:BA103"/>
    <mergeCell ref="AD104:AF104"/>
    <mergeCell ref="AD105:AF105"/>
    <mergeCell ref="AD103:AF103"/>
    <mergeCell ref="BH102:BJ102"/>
    <mergeCell ref="BK102:BN102"/>
    <mergeCell ref="BO102:BR102"/>
    <mergeCell ref="BS102:CB102"/>
    <mergeCell ref="CC102:CH102"/>
    <mergeCell ref="B103:E103"/>
    <mergeCell ref="F103:I103"/>
    <mergeCell ref="J103:L103"/>
    <mergeCell ref="M103:O103"/>
    <mergeCell ref="P103:T103"/>
    <mergeCell ref="AJ102:AN102"/>
    <mergeCell ref="AO102:AS102"/>
    <mergeCell ref="AT102:AX102"/>
    <mergeCell ref="AY102:BA102"/>
    <mergeCell ref="BB102:BD102"/>
    <mergeCell ref="BE102:BG102"/>
    <mergeCell ref="BO101:BR101"/>
    <mergeCell ref="BS101:CB101"/>
    <mergeCell ref="CC101:CH101"/>
    <mergeCell ref="B102:E102"/>
    <mergeCell ref="F102:I102"/>
    <mergeCell ref="J102:L102"/>
    <mergeCell ref="M102:O102"/>
    <mergeCell ref="P102:T102"/>
    <mergeCell ref="U102:AC102"/>
    <mergeCell ref="AG102:AI102"/>
    <mergeCell ref="AT101:AX101"/>
    <mergeCell ref="AY101:BA101"/>
    <mergeCell ref="BB101:BD101"/>
    <mergeCell ref="BE101:BG101"/>
    <mergeCell ref="BH101:BJ101"/>
    <mergeCell ref="BK101:BN101"/>
    <mergeCell ref="CC100:CH100"/>
    <mergeCell ref="B101:E101"/>
    <mergeCell ref="F101:I101"/>
    <mergeCell ref="J101:L101"/>
    <mergeCell ref="M101:O101"/>
    <mergeCell ref="P101:T101"/>
    <mergeCell ref="U101:AC101"/>
    <mergeCell ref="AG101:AI101"/>
    <mergeCell ref="AJ101:AN101"/>
    <mergeCell ref="AO101:AS101"/>
    <mergeCell ref="BB100:BD100"/>
    <mergeCell ref="BE100:BG100"/>
    <mergeCell ref="BH100:BJ100"/>
    <mergeCell ref="BK100:BN100"/>
    <mergeCell ref="BO100:BR100"/>
    <mergeCell ref="BS100:CB100"/>
    <mergeCell ref="U100:AC100"/>
    <mergeCell ref="AG100:AI100"/>
    <mergeCell ref="AJ100:AN100"/>
    <mergeCell ref="AO100:AS100"/>
    <mergeCell ref="AT100:AX100"/>
    <mergeCell ref="AY100:BA100"/>
    <mergeCell ref="AD100:AF100"/>
    <mergeCell ref="AD101:AF101"/>
    <mergeCell ref="AD102:AF102"/>
    <mergeCell ref="BH99:BJ99"/>
    <mergeCell ref="BK99:BN99"/>
    <mergeCell ref="BO99:BR99"/>
    <mergeCell ref="BS99:CB99"/>
    <mergeCell ref="CC99:CH99"/>
    <mergeCell ref="B100:E100"/>
    <mergeCell ref="F100:I100"/>
    <mergeCell ref="J100:L100"/>
    <mergeCell ref="M100:O100"/>
    <mergeCell ref="P100:T100"/>
    <mergeCell ref="AJ99:AN99"/>
    <mergeCell ref="AO99:AS99"/>
    <mergeCell ref="AT99:AX99"/>
    <mergeCell ref="AY99:BA99"/>
    <mergeCell ref="BB99:BD99"/>
    <mergeCell ref="BE99:BG99"/>
    <mergeCell ref="B99:E99"/>
    <mergeCell ref="F99:I99"/>
    <mergeCell ref="J99:L99"/>
    <mergeCell ref="M99:O99"/>
    <mergeCell ref="P99:T99"/>
    <mergeCell ref="U99:AC99"/>
    <mergeCell ref="AG99:AI99"/>
    <mergeCell ref="AT98:AX98"/>
    <mergeCell ref="AY98:BA98"/>
    <mergeCell ref="BB98:BD98"/>
    <mergeCell ref="BE98:BG98"/>
    <mergeCell ref="BH98:BJ98"/>
    <mergeCell ref="BK98:BN98"/>
    <mergeCell ref="CC97:CH97"/>
    <mergeCell ref="B98:E98"/>
    <mergeCell ref="F98:I98"/>
    <mergeCell ref="J98:L98"/>
    <mergeCell ref="M98:O98"/>
    <mergeCell ref="P98:T98"/>
    <mergeCell ref="U98:AC98"/>
    <mergeCell ref="AG98:AI98"/>
    <mergeCell ref="AJ98:AN98"/>
    <mergeCell ref="AO98:AS98"/>
    <mergeCell ref="BB97:BD97"/>
    <mergeCell ref="BE97:BG97"/>
    <mergeCell ref="BH97:BJ97"/>
    <mergeCell ref="BK97:BN97"/>
    <mergeCell ref="BO97:BR97"/>
    <mergeCell ref="BS97:CB97"/>
    <mergeCell ref="U97:AC97"/>
    <mergeCell ref="AG97:AI97"/>
    <mergeCell ref="AJ97:AN97"/>
    <mergeCell ref="AO97:AS97"/>
    <mergeCell ref="AT97:AX97"/>
    <mergeCell ref="AY97:BA97"/>
    <mergeCell ref="AD98:AF98"/>
    <mergeCell ref="AD99:AF99"/>
    <mergeCell ref="AD97:AF97"/>
    <mergeCell ref="BH96:BJ96"/>
    <mergeCell ref="BK96:BN96"/>
    <mergeCell ref="BO96:BR96"/>
    <mergeCell ref="BS96:CB96"/>
    <mergeCell ref="CC96:CH96"/>
    <mergeCell ref="B97:E97"/>
    <mergeCell ref="F97:I97"/>
    <mergeCell ref="J97:L97"/>
    <mergeCell ref="M97:O97"/>
    <mergeCell ref="P97:T97"/>
    <mergeCell ref="AJ96:AN96"/>
    <mergeCell ref="AO96:AS96"/>
    <mergeCell ref="AT96:AX96"/>
    <mergeCell ref="AY96:BA96"/>
    <mergeCell ref="BB96:BD96"/>
    <mergeCell ref="BE96:BG96"/>
    <mergeCell ref="BO98:BR98"/>
    <mergeCell ref="BS98:CB98"/>
    <mergeCell ref="CC98:CH98"/>
    <mergeCell ref="BO95:BR95"/>
    <mergeCell ref="BS95:CB95"/>
    <mergeCell ref="CC95:CH95"/>
    <mergeCell ref="B96:E96"/>
    <mergeCell ref="F96:I96"/>
    <mergeCell ref="J96:L96"/>
    <mergeCell ref="M96:O96"/>
    <mergeCell ref="P96:T96"/>
    <mergeCell ref="U96:AC96"/>
    <mergeCell ref="AG96:AI96"/>
    <mergeCell ref="AT95:AX95"/>
    <mergeCell ref="AY95:BA95"/>
    <mergeCell ref="BB95:BD95"/>
    <mergeCell ref="BE95:BG95"/>
    <mergeCell ref="BH95:BJ95"/>
    <mergeCell ref="BK95:BN95"/>
    <mergeCell ref="AD95:AF95"/>
    <mergeCell ref="AD96:AF96"/>
    <mergeCell ref="CC94:CH94"/>
    <mergeCell ref="B95:E95"/>
    <mergeCell ref="F95:I95"/>
    <mergeCell ref="J95:L95"/>
    <mergeCell ref="M95:O95"/>
    <mergeCell ref="P95:T95"/>
    <mergeCell ref="U95:AC95"/>
    <mergeCell ref="AG95:AI95"/>
    <mergeCell ref="AJ95:AN95"/>
    <mergeCell ref="AO95:AS95"/>
    <mergeCell ref="BB94:BD94"/>
    <mergeCell ref="BE94:BG94"/>
    <mergeCell ref="BH94:BJ94"/>
    <mergeCell ref="BK94:BN94"/>
    <mergeCell ref="BO94:BR94"/>
    <mergeCell ref="BS94:CB94"/>
    <mergeCell ref="U94:AC94"/>
    <mergeCell ref="AG94:AI94"/>
    <mergeCell ref="AJ94:AN94"/>
    <mergeCell ref="AO94:AS94"/>
    <mergeCell ref="AT94:AX94"/>
    <mergeCell ref="AY94:BA94"/>
    <mergeCell ref="BH93:BJ93"/>
    <mergeCell ref="BK93:BN93"/>
    <mergeCell ref="BO93:BR93"/>
    <mergeCell ref="BS93:CB93"/>
    <mergeCell ref="CC93:CH93"/>
    <mergeCell ref="B94:E94"/>
    <mergeCell ref="F94:I94"/>
    <mergeCell ref="J94:L94"/>
    <mergeCell ref="M94:O94"/>
    <mergeCell ref="P94:T94"/>
    <mergeCell ref="AJ93:AN93"/>
    <mergeCell ref="AO93:AS93"/>
    <mergeCell ref="AT93:AX93"/>
    <mergeCell ref="AY93:BA93"/>
    <mergeCell ref="BB93:BD93"/>
    <mergeCell ref="BE93:BG93"/>
    <mergeCell ref="AD93:AF93"/>
    <mergeCell ref="AD94:AF94"/>
    <mergeCell ref="BO92:BR92"/>
    <mergeCell ref="BS92:CB92"/>
    <mergeCell ref="CC92:CH92"/>
    <mergeCell ref="B93:E93"/>
    <mergeCell ref="F93:I93"/>
    <mergeCell ref="J93:L93"/>
    <mergeCell ref="M93:O93"/>
    <mergeCell ref="P93:T93"/>
    <mergeCell ref="U93:AC93"/>
    <mergeCell ref="AG93:AI93"/>
    <mergeCell ref="AT92:AX92"/>
    <mergeCell ref="AY92:BA92"/>
    <mergeCell ref="BB92:BD92"/>
    <mergeCell ref="BE92:BG92"/>
    <mergeCell ref="BH92:BJ92"/>
    <mergeCell ref="BK92:BN92"/>
    <mergeCell ref="CC91:CH91"/>
    <mergeCell ref="B92:E92"/>
    <mergeCell ref="F92:I92"/>
    <mergeCell ref="J92:L92"/>
    <mergeCell ref="M92:O92"/>
    <mergeCell ref="P92:T92"/>
    <mergeCell ref="U92:AC92"/>
    <mergeCell ref="AG92:AI92"/>
    <mergeCell ref="AJ92:AN92"/>
    <mergeCell ref="AO92:AS92"/>
    <mergeCell ref="BB91:BD91"/>
    <mergeCell ref="BE91:BG91"/>
    <mergeCell ref="BH91:BJ91"/>
    <mergeCell ref="BK91:BN91"/>
    <mergeCell ref="BO91:BR91"/>
    <mergeCell ref="BS91:CB91"/>
    <mergeCell ref="U91:AC91"/>
    <mergeCell ref="AG91:AI91"/>
    <mergeCell ref="AJ91:AN91"/>
    <mergeCell ref="AO91:AS91"/>
    <mergeCell ref="AT91:AX91"/>
    <mergeCell ref="AY91:BA91"/>
    <mergeCell ref="AD92:AF92"/>
    <mergeCell ref="AD91:AF91"/>
    <mergeCell ref="BH90:BJ90"/>
    <mergeCell ref="BK90:BN90"/>
    <mergeCell ref="BO90:BR90"/>
    <mergeCell ref="BS90:CB90"/>
    <mergeCell ref="CC90:CH90"/>
    <mergeCell ref="B91:E91"/>
    <mergeCell ref="F91:I91"/>
    <mergeCell ref="J91:L91"/>
    <mergeCell ref="M91:O91"/>
    <mergeCell ref="P91:T91"/>
    <mergeCell ref="AJ90:AN90"/>
    <mergeCell ref="AO90:AS90"/>
    <mergeCell ref="AT90:AX90"/>
    <mergeCell ref="AY90:BA90"/>
    <mergeCell ref="BB90:BD90"/>
    <mergeCell ref="BE90:BG90"/>
    <mergeCell ref="BO89:BR89"/>
    <mergeCell ref="BS89:CB89"/>
    <mergeCell ref="CC89:CH89"/>
    <mergeCell ref="B90:E90"/>
    <mergeCell ref="F90:I90"/>
    <mergeCell ref="J90:L90"/>
    <mergeCell ref="M90:O90"/>
    <mergeCell ref="P90:T90"/>
    <mergeCell ref="U90:AC90"/>
    <mergeCell ref="AG90:AI90"/>
    <mergeCell ref="AT89:AX89"/>
    <mergeCell ref="AY89:BA89"/>
    <mergeCell ref="BB89:BD89"/>
    <mergeCell ref="BE89:BG89"/>
    <mergeCell ref="BH89:BJ89"/>
    <mergeCell ref="BK89:BN89"/>
    <mergeCell ref="CC88:CH88"/>
    <mergeCell ref="B89:E89"/>
    <mergeCell ref="F89:I89"/>
    <mergeCell ref="J89:L89"/>
    <mergeCell ref="M89:O89"/>
    <mergeCell ref="P89:T89"/>
    <mergeCell ref="U89:AC89"/>
    <mergeCell ref="AG89:AI89"/>
    <mergeCell ref="AJ89:AN89"/>
    <mergeCell ref="AO89:AS89"/>
    <mergeCell ref="BB88:BD88"/>
    <mergeCell ref="BE88:BG88"/>
    <mergeCell ref="BH88:BJ88"/>
    <mergeCell ref="BK88:BN88"/>
    <mergeCell ref="BO88:BR88"/>
    <mergeCell ref="BS88:CB88"/>
    <mergeCell ref="U88:AC88"/>
    <mergeCell ref="AG88:AI88"/>
    <mergeCell ref="AJ88:AN88"/>
    <mergeCell ref="AO88:AS88"/>
    <mergeCell ref="AT88:AX88"/>
    <mergeCell ref="AY88:BA88"/>
    <mergeCell ref="AD88:AF88"/>
    <mergeCell ref="AD89:AF89"/>
    <mergeCell ref="AD90:AF90"/>
    <mergeCell ref="BH87:BJ87"/>
    <mergeCell ref="BK87:BN87"/>
    <mergeCell ref="BO87:BR87"/>
    <mergeCell ref="BS87:CB87"/>
    <mergeCell ref="CC87:CH87"/>
    <mergeCell ref="B88:E88"/>
    <mergeCell ref="F88:I88"/>
    <mergeCell ref="J88:L88"/>
    <mergeCell ref="M88:O88"/>
    <mergeCell ref="P88:T88"/>
    <mergeCell ref="AJ87:AN87"/>
    <mergeCell ref="AO87:AS87"/>
    <mergeCell ref="AT87:AX87"/>
    <mergeCell ref="AY87:BA87"/>
    <mergeCell ref="BB87:BD87"/>
    <mergeCell ref="BE87:BG87"/>
    <mergeCell ref="BO86:BR86"/>
    <mergeCell ref="BS86:CB86"/>
    <mergeCell ref="CC86:CH86"/>
    <mergeCell ref="B87:E87"/>
    <mergeCell ref="F87:I87"/>
    <mergeCell ref="J87:L87"/>
    <mergeCell ref="M87:O87"/>
    <mergeCell ref="P87:T87"/>
    <mergeCell ref="U87:AC87"/>
    <mergeCell ref="AG87:AI87"/>
    <mergeCell ref="AT86:AX86"/>
    <mergeCell ref="AY86:BA86"/>
    <mergeCell ref="BB86:BD86"/>
    <mergeCell ref="BE86:BG86"/>
    <mergeCell ref="BH86:BJ86"/>
    <mergeCell ref="BK86:BN86"/>
    <mergeCell ref="CC85:CH85"/>
    <mergeCell ref="B86:E86"/>
    <mergeCell ref="F86:I86"/>
    <mergeCell ref="J86:L86"/>
    <mergeCell ref="M86:O86"/>
    <mergeCell ref="P86:T86"/>
    <mergeCell ref="U86:AC86"/>
    <mergeCell ref="AG86:AI86"/>
    <mergeCell ref="AJ86:AN86"/>
    <mergeCell ref="AO86:AS86"/>
    <mergeCell ref="BB85:BD85"/>
    <mergeCell ref="BE85:BG85"/>
    <mergeCell ref="BH85:BJ85"/>
    <mergeCell ref="BK85:BN85"/>
    <mergeCell ref="BO85:BR85"/>
    <mergeCell ref="BS85:CB85"/>
    <mergeCell ref="U85:AC85"/>
    <mergeCell ref="AG85:AI85"/>
    <mergeCell ref="AJ85:AN85"/>
    <mergeCell ref="AO85:AS85"/>
    <mergeCell ref="AT85:AX85"/>
    <mergeCell ref="AY85:BA85"/>
    <mergeCell ref="AD86:AF86"/>
    <mergeCell ref="AD87:AF87"/>
    <mergeCell ref="AD85:AF85"/>
    <mergeCell ref="BH84:BJ84"/>
    <mergeCell ref="BK84:BN84"/>
    <mergeCell ref="BO84:BR84"/>
    <mergeCell ref="BS84:CB84"/>
    <mergeCell ref="CC84:CH84"/>
    <mergeCell ref="B85:E85"/>
    <mergeCell ref="F85:I85"/>
    <mergeCell ref="J85:L85"/>
    <mergeCell ref="M85:O85"/>
    <mergeCell ref="P85:T85"/>
    <mergeCell ref="AJ84:AN84"/>
    <mergeCell ref="AO84:AS84"/>
    <mergeCell ref="AT84:AX84"/>
    <mergeCell ref="AY84:BA84"/>
    <mergeCell ref="BB84:BD84"/>
    <mergeCell ref="BE84:BG84"/>
    <mergeCell ref="BO83:BR83"/>
    <mergeCell ref="BS83:CB83"/>
    <mergeCell ref="CC83:CH83"/>
    <mergeCell ref="B84:E84"/>
    <mergeCell ref="F84:I84"/>
    <mergeCell ref="J84:L84"/>
    <mergeCell ref="M84:O84"/>
    <mergeCell ref="P84:T84"/>
    <mergeCell ref="U84:AC84"/>
    <mergeCell ref="AG84:AI84"/>
    <mergeCell ref="AT83:AX83"/>
    <mergeCell ref="AY83:BA83"/>
    <mergeCell ref="BB83:BD83"/>
    <mergeCell ref="BE83:BG83"/>
    <mergeCell ref="BH83:BJ83"/>
    <mergeCell ref="BK83:BN83"/>
    <mergeCell ref="CC82:CH82"/>
    <mergeCell ref="B83:E83"/>
    <mergeCell ref="F83:I83"/>
    <mergeCell ref="J83:L83"/>
    <mergeCell ref="M83:O83"/>
    <mergeCell ref="P83:T83"/>
    <mergeCell ref="U83:AC83"/>
    <mergeCell ref="AG83:AI83"/>
    <mergeCell ref="AJ83:AN83"/>
    <mergeCell ref="AO83:AS83"/>
    <mergeCell ref="BB82:BD82"/>
    <mergeCell ref="BE82:BG82"/>
    <mergeCell ref="BH82:BJ82"/>
    <mergeCell ref="BK82:BN82"/>
    <mergeCell ref="BO82:BR82"/>
    <mergeCell ref="BS82:CB82"/>
    <mergeCell ref="U82:AC82"/>
    <mergeCell ref="AG82:AI82"/>
    <mergeCell ref="AJ82:AN82"/>
    <mergeCell ref="AO82:AS82"/>
    <mergeCell ref="AT82:AX82"/>
    <mergeCell ref="AY82:BA82"/>
    <mergeCell ref="AD82:AF82"/>
    <mergeCell ref="AD83:AF83"/>
    <mergeCell ref="AD84:AF84"/>
    <mergeCell ref="BH81:BJ81"/>
    <mergeCell ref="BK81:BN81"/>
    <mergeCell ref="BO81:BR81"/>
    <mergeCell ref="BS81:CB81"/>
    <mergeCell ref="CC81:CH81"/>
    <mergeCell ref="B82:E82"/>
    <mergeCell ref="F82:I82"/>
    <mergeCell ref="J82:L82"/>
    <mergeCell ref="M82:O82"/>
    <mergeCell ref="P82:T82"/>
    <mergeCell ref="AJ81:AN81"/>
    <mergeCell ref="AO81:AS81"/>
    <mergeCell ref="AT81:AX81"/>
    <mergeCell ref="AY81:BA81"/>
    <mergeCell ref="BB81:BD81"/>
    <mergeCell ref="BE81:BG81"/>
    <mergeCell ref="B81:E81"/>
    <mergeCell ref="F81:I81"/>
    <mergeCell ref="J81:L81"/>
    <mergeCell ref="M81:O81"/>
    <mergeCell ref="P81:T81"/>
    <mergeCell ref="U81:AC81"/>
    <mergeCell ref="AG81:AI81"/>
    <mergeCell ref="AT80:AX80"/>
    <mergeCell ref="AY80:BA80"/>
    <mergeCell ref="BB80:BD80"/>
    <mergeCell ref="BE80:BG80"/>
    <mergeCell ref="BH80:BJ80"/>
    <mergeCell ref="BK80:BN80"/>
    <mergeCell ref="CC79:CH79"/>
    <mergeCell ref="B80:E80"/>
    <mergeCell ref="F80:I80"/>
    <mergeCell ref="J80:L80"/>
    <mergeCell ref="M80:O80"/>
    <mergeCell ref="P80:T80"/>
    <mergeCell ref="U80:AC80"/>
    <mergeCell ref="AG80:AI80"/>
    <mergeCell ref="AJ80:AN80"/>
    <mergeCell ref="AO80:AS80"/>
    <mergeCell ref="BB79:BD79"/>
    <mergeCell ref="BE79:BG79"/>
    <mergeCell ref="BH79:BJ79"/>
    <mergeCell ref="BK79:BN79"/>
    <mergeCell ref="BO79:BR79"/>
    <mergeCell ref="BS79:CB79"/>
    <mergeCell ref="U79:AC79"/>
    <mergeCell ref="AG79:AI79"/>
    <mergeCell ref="AJ79:AN79"/>
    <mergeCell ref="AO79:AS79"/>
    <mergeCell ref="AT79:AX79"/>
    <mergeCell ref="AY79:BA79"/>
    <mergeCell ref="AD80:AF80"/>
    <mergeCell ref="AD81:AF81"/>
    <mergeCell ref="BH78:BJ78"/>
    <mergeCell ref="BK78:BN78"/>
    <mergeCell ref="BO78:BR78"/>
    <mergeCell ref="BS78:CB78"/>
    <mergeCell ref="CC78:CH78"/>
    <mergeCell ref="B79:E79"/>
    <mergeCell ref="F79:I79"/>
    <mergeCell ref="J79:L79"/>
    <mergeCell ref="M79:O79"/>
    <mergeCell ref="P79:T79"/>
    <mergeCell ref="AJ78:AN78"/>
    <mergeCell ref="AO78:AS78"/>
    <mergeCell ref="AT78:AX78"/>
    <mergeCell ref="AY78:BA78"/>
    <mergeCell ref="BB78:BD78"/>
    <mergeCell ref="BE78:BG78"/>
    <mergeCell ref="BO80:BR80"/>
    <mergeCell ref="BS80:CB80"/>
    <mergeCell ref="CC80:CH80"/>
    <mergeCell ref="BO77:BR77"/>
    <mergeCell ref="BS77:CB77"/>
    <mergeCell ref="CC77:CH77"/>
    <mergeCell ref="B78:E78"/>
    <mergeCell ref="F78:I78"/>
    <mergeCell ref="J78:L78"/>
    <mergeCell ref="M78:O78"/>
    <mergeCell ref="P78:T78"/>
    <mergeCell ref="U78:AC78"/>
    <mergeCell ref="AG78:AI78"/>
    <mergeCell ref="AT77:AX77"/>
    <mergeCell ref="AY77:BA77"/>
    <mergeCell ref="BB77:BD77"/>
    <mergeCell ref="BE77:BG77"/>
    <mergeCell ref="BH77:BJ77"/>
    <mergeCell ref="BK77:BN77"/>
    <mergeCell ref="CC76:CH76"/>
    <mergeCell ref="B77:E77"/>
    <mergeCell ref="F77:I77"/>
    <mergeCell ref="J77:L77"/>
    <mergeCell ref="M77:O77"/>
    <mergeCell ref="P77:T77"/>
    <mergeCell ref="U77:AC77"/>
    <mergeCell ref="AG77:AI77"/>
    <mergeCell ref="AJ77:AN77"/>
    <mergeCell ref="AO77:AS77"/>
    <mergeCell ref="BB76:BD76"/>
    <mergeCell ref="BE76:BG76"/>
    <mergeCell ref="BH76:BJ76"/>
    <mergeCell ref="BK76:BN76"/>
    <mergeCell ref="BO76:BR76"/>
    <mergeCell ref="BS76:CB76"/>
    <mergeCell ref="U76:AC76"/>
    <mergeCell ref="AG76:AI76"/>
    <mergeCell ref="AJ76:AN76"/>
    <mergeCell ref="AO76:AS76"/>
    <mergeCell ref="AT76:AX76"/>
    <mergeCell ref="AY76:BA76"/>
    <mergeCell ref="BH75:BJ75"/>
    <mergeCell ref="BK75:BN75"/>
    <mergeCell ref="BO75:BR75"/>
    <mergeCell ref="BS75:CB75"/>
    <mergeCell ref="CC75:CH75"/>
    <mergeCell ref="B76:E76"/>
    <mergeCell ref="F76:I76"/>
    <mergeCell ref="J76:L76"/>
    <mergeCell ref="M76:O76"/>
    <mergeCell ref="P76:T76"/>
    <mergeCell ref="AJ75:AN75"/>
    <mergeCell ref="AO75:AS75"/>
    <mergeCell ref="AT75:AX75"/>
    <mergeCell ref="AY75:BA75"/>
    <mergeCell ref="BB75:BD75"/>
    <mergeCell ref="BE75:BG75"/>
    <mergeCell ref="AD75:AF75"/>
    <mergeCell ref="AD76:AF76"/>
    <mergeCell ref="BO74:BR74"/>
    <mergeCell ref="BS74:CB74"/>
    <mergeCell ref="CC74:CH74"/>
    <mergeCell ref="B75:E75"/>
    <mergeCell ref="F75:I75"/>
    <mergeCell ref="J75:L75"/>
    <mergeCell ref="M75:O75"/>
    <mergeCell ref="P75:T75"/>
    <mergeCell ref="U75:AC75"/>
    <mergeCell ref="AG75:AI75"/>
    <mergeCell ref="AT74:AX74"/>
    <mergeCell ref="AY74:BA74"/>
    <mergeCell ref="BB74:BD74"/>
    <mergeCell ref="BE74:BG74"/>
    <mergeCell ref="BH74:BJ74"/>
    <mergeCell ref="BK74:BN74"/>
    <mergeCell ref="CC73:CH73"/>
    <mergeCell ref="B74:E74"/>
    <mergeCell ref="F74:I74"/>
    <mergeCell ref="J74:L74"/>
    <mergeCell ref="M74:O74"/>
    <mergeCell ref="P74:T74"/>
    <mergeCell ref="U74:AC74"/>
    <mergeCell ref="AG74:AI74"/>
    <mergeCell ref="AJ74:AN74"/>
    <mergeCell ref="AO74:AS74"/>
    <mergeCell ref="BB73:BD73"/>
    <mergeCell ref="BE73:BG73"/>
    <mergeCell ref="BH73:BJ73"/>
    <mergeCell ref="BK73:BN73"/>
    <mergeCell ref="BO73:BR73"/>
    <mergeCell ref="BS73:CB73"/>
    <mergeCell ref="U73:AC73"/>
    <mergeCell ref="AG73:AI73"/>
    <mergeCell ref="AJ73:AN73"/>
    <mergeCell ref="AO73:AS73"/>
    <mergeCell ref="AT73:AX73"/>
    <mergeCell ref="AY73:BA73"/>
    <mergeCell ref="AD74:AF74"/>
    <mergeCell ref="BH72:BJ72"/>
    <mergeCell ref="BK72:BN72"/>
    <mergeCell ref="BO72:BR72"/>
    <mergeCell ref="BS72:CB72"/>
    <mergeCell ref="CC72:CH72"/>
    <mergeCell ref="B73:E73"/>
    <mergeCell ref="F73:I73"/>
    <mergeCell ref="J73:L73"/>
    <mergeCell ref="M73:O73"/>
    <mergeCell ref="P73:T73"/>
    <mergeCell ref="AJ72:AN72"/>
    <mergeCell ref="AO72:AS72"/>
    <mergeCell ref="AT72:AX72"/>
    <mergeCell ref="AY72:BA72"/>
    <mergeCell ref="BB72:BD72"/>
    <mergeCell ref="BE72:BG72"/>
    <mergeCell ref="BO71:BR71"/>
    <mergeCell ref="BS71:CB71"/>
    <mergeCell ref="CC71:CH71"/>
    <mergeCell ref="B72:E72"/>
    <mergeCell ref="F72:I72"/>
    <mergeCell ref="J72:L72"/>
    <mergeCell ref="M72:O72"/>
    <mergeCell ref="P72:T72"/>
    <mergeCell ref="U72:AC72"/>
    <mergeCell ref="AG72:AI72"/>
    <mergeCell ref="AT71:AX71"/>
    <mergeCell ref="AY71:BA71"/>
    <mergeCell ref="BB71:BD71"/>
    <mergeCell ref="BE71:BG71"/>
    <mergeCell ref="BH71:BJ71"/>
    <mergeCell ref="BK71:BN71"/>
    <mergeCell ref="CC70:CH70"/>
    <mergeCell ref="B71:E71"/>
    <mergeCell ref="F71:I71"/>
    <mergeCell ref="J71:L71"/>
    <mergeCell ref="M71:O71"/>
    <mergeCell ref="P71:T71"/>
    <mergeCell ref="U71:AC71"/>
    <mergeCell ref="AG71:AI71"/>
    <mergeCell ref="AJ71:AN71"/>
    <mergeCell ref="AO71:AS71"/>
    <mergeCell ref="BB70:BD70"/>
    <mergeCell ref="BE70:BG70"/>
    <mergeCell ref="BH70:BJ70"/>
    <mergeCell ref="BK70:BN70"/>
    <mergeCell ref="BO70:BR70"/>
    <mergeCell ref="BS70:CB70"/>
    <mergeCell ref="U70:AC70"/>
    <mergeCell ref="AG70:AI70"/>
    <mergeCell ref="AJ70:AN70"/>
    <mergeCell ref="AO70:AS70"/>
    <mergeCell ref="AT70:AX70"/>
    <mergeCell ref="AY70:BA70"/>
    <mergeCell ref="BH69:BJ69"/>
    <mergeCell ref="BK69:BN69"/>
    <mergeCell ref="BO69:BR69"/>
    <mergeCell ref="BS69:CB69"/>
    <mergeCell ref="CC69:CH69"/>
    <mergeCell ref="B70:E70"/>
    <mergeCell ref="F70:I70"/>
    <mergeCell ref="J70:L70"/>
    <mergeCell ref="M70:O70"/>
    <mergeCell ref="P70:T70"/>
    <mergeCell ref="AJ69:AN69"/>
    <mergeCell ref="AO69:AS69"/>
    <mergeCell ref="AT69:AX69"/>
    <mergeCell ref="AY69:BA69"/>
    <mergeCell ref="BB69:BD69"/>
    <mergeCell ref="BE69:BG69"/>
    <mergeCell ref="BO68:BR68"/>
    <mergeCell ref="BS68:CB68"/>
    <mergeCell ref="CC68:CH68"/>
    <mergeCell ref="B69:E69"/>
    <mergeCell ref="F69:I69"/>
    <mergeCell ref="J69:L69"/>
    <mergeCell ref="M69:O69"/>
    <mergeCell ref="P69:T69"/>
    <mergeCell ref="U69:AC69"/>
    <mergeCell ref="AG69:AI69"/>
    <mergeCell ref="AT68:AX68"/>
    <mergeCell ref="AY68:BA68"/>
    <mergeCell ref="BB68:BD68"/>
    <mergeCell ref="BE68:BG68"/>
    <mergeCell ref="BH68:BJ68"/>
    <mergeCell ref="BK68:BN68"/>
    <mergeCell ref="CC67:CH67"/>
    <mergeCell ref="B68:E68"/>
    <mergeCell ref="F68:I68"/>
    <mergeCell ref="J68:L68"/>
    <mergeCell ref="M68:O68"/>
    <mergeCell ref="P68:T68"/>
    <mergeCell ref="U68:AC68"/>
    <mergeCell ref="AG68:AI68"/>
    <mergeCell ref="AJ68:AN68"/>
    <mergeCell ref="AO68:AS68"/>
    <mergeCell ref="BB67:BD67"/>
    <mergeCell ref="BE67:BG67"/>
    <mergeCell ref="BH67:BJ67"/>
    <mergeCell ref="BK67:BN67"/>
    <mergeCell ref="BO67:BR67"/>
    <mergeCell ref="BS67:CB67"/>
    <mergeCell ref="U67:AC67"/>
    <mergeCell ref="AG67:AI67"/>
    <mergeCell ref="AJ67:AN67"/>
    <mergeCell ref="AO67:AS67"/>
    <mergeCell ref="AT67:AX67"/>
    <mergeCell ref="AY67:BA67"/>
    <mergeCell ref="AD67:AF67"/>
    <mergeCell ref="BH66:BJ66"/>
    <mergeCell ref="BK66:BN66"/>
    <mergeCell ref="BO66:BR66"/>
    <mergeCell ref="BS66:CB66"/>
    <mergeCell ref="CC66:CH66"/>
    <mergeCell ref="B67:E67"/>
    <mergeCell ref="F67:I67"/>
    <mergeCell ref="J67:L67"/>
    <mergeCell ref="M67:O67"/>
    <mergeCell ref="P67:T67"/>
    <mergeCell ref="AJ66:AN66"/>
    <mergeCell ref="AO66:AS66"/>
    <mergeCell ref="AT66:AX66"/>
    <mergeCell ref="AY66:BA66"/>
    <mergeCell ref="BB66:BD66"/>
    <mergeCell ref="BE66:BG66"/>
    <mergeCell ref="BO65:BR65"/>
    <mergeCell ref="BS65:CB65"/>
    <mergeCell ref="CC65:CH65"/>
    <mergeCell ref="B66:E66"/>
    <mergeCell ref="F66:I66"/>
    <mergeCell ref="J66:L66"/>
    <mergeCell ref="M66:O66"/>
    <mergeCell ref="P66:T66"/>
    <mergeCell ref="U66:AC66"/>
    <mergeCell ref="AG66:AI66"/>
    <mergeCell ref="AT65:AX65"/>
    <mergeCell ref="AY65:BA65"/>
    <mergeCell ref="BB65:BD65"/>
    <mergeCell ref="BE65:BG65"/>
    <mergeCell ref="BH65:BJ65"/>
    <mergeCell ref="BK65:BN65"/>
    <mergeCell ref="CC64:CH64"/>
    <mergeCell ref="B65:E65"/>
    <mergeCell ref="F65:I65"/>
    <mergeCell ref="J65:L65"/>
    <mergeCell ref="M65:O65"/>
    <mergeCell ref="P65:T65"/>
    <mergeCell ref="U65:AC65"/>
    <mergeCell ref="AG65:AI65"/>
    <mergeCell ref="AJ65:AN65"/>
    <mergeCell ref="AO65:AS65"/>
    <mergeCell ref="BB64:BD64"/>
    <mergeCell ref="BE64:BG64"/>
    <mergeCell ref="BH64:BJ64"/>
    <mergeCell ref="BK64:BN64"/>
    <mergeCell ref="BO64:BR64"/>
    <mergeCell ref="BS64:CB64"/>
    <mergeCell ref="U64:AC64"/>
    <mergeCell ref="AG64:AI64"/>
    <mergeCell ref="AJ64:AN64"/>
    <mergeCell ref="AO64:AS64"/>
    <mergeCell ref="AT64:AX64"/>
    <mergeCell ref="AY64:BA64"/>
    <mergeCell ref="AD64:AF64"/>
    <mergeCell ref="AD65:AF65"/>
    <mergeCell ref="AD66:AF66"/>
    <mergeCell ref="BH63:BJ63"/>
    <mergeCell ref="BK63:BN63"/>
    <mergeCell ref="BO63:BR63"/>
    <mergeCell ref="BS63:CB63"/>
    <mergeCell ref="CC63:CH63"/>
    <mergeCell ref="B64:E64"/>
    <mergeCell ref="F64:I64"/>
    <mergeCell ref="J64:L64"/>
    <mergeCell ref="M64:O64"/>
    <mergeCell ref="P64:T64"/>
    <mergeCell ref="AJ63:AN63"/>
    <mergeCell ref="AO63:AS63"/>
    <mergeCell ref="AT63:AX63"/>
    <mergeCell ref="AY63:BA63"/>
    <mergeCell ref="BB63:BD63"/>
    <mergeCell ref="BE63:BG63"/>
    <mergeCell ref="B63:E63"/>
    <mergeCell ref="F63:I63"/>
    <mergeCell ref="J63:L63"/>
    <mergeCell ref="M63:O63"/>
    <mergeCell ref="P63:T63"/>
    <mergeCell ref="U63:AC63"/>
    <mergeCell ref="AG63:AI63"/>
    <mergeCell ref="AT62:AX62"/>
    <mergeCell ref="AY62:BA62"/>
    <mergeCell ref="BB62:BD62"/>
    <mergeCell ref="BE62:BG62"/>
    <mergeCell ref="BH62:BJ62"/>
    <mergeCell ref="BK62:BN62"/>
    <mergeCell ref="CC61:CH61"/>
    <mergeCell ref="B62:E62"/>
    <mergeCell ref="F62:I62"/>
    <mergeCell ref="J62:L62"/>
    <mergeCell ref="M62:O62"/>
    <mergeCell ref="P62:T62"/>
    <mergeCell ref="U62:AC62"/>
    <mergeCell ref="AG62:AI62"/>
    <mergeCell ref="AJ62:AN62"/>
    <mergeCell ref="AO62:AS62"/>
    <mergeCell ref="BB61:BD61"/>
    <mergeCell ref="BE61:BG61"/>
    <mergeCell ref="BH61:BJ61"/>
    <mergeCell ref="BK61:BN61"/>
    <mergeCell ref="BO61:BR61"/>
    <mergeCell ref="BS61:CB61"/>
    <mergeCell ref="U61:AC61"/>
    <mergeCell ref="AG61:AI61"/>
    <mergeCell ref="AJ61:AN61"/>
    <mergeCell ref="AO61:AS61"/>
    <mergeCell ref="AT61:AX61"/>
    <mergeCell ref="AY61:BA61"/>
    <mergeCell ref="AD62:AF62"/>
    <mergeCell ref="AD63:AF63"/>
    <mergeCell ref="AD61:AF61"/>
    <mergeCell ref="BH60:BJ60"/>
    <mergeCell ref="BK60:BN60"/>
    <mergeCell ref="BO60:BR60"/>
    <mergeCell ref="BS60:CB60"/>
    <mergeCell ref="CC60:CH60"/>
    <mergeCell ref="B61:E61"/>
    <mergeCell ref="F61:I61"/>
    <mergeCell ref="J61:L61"/>
    <mergeCell ref="M61:O61"/>
    <mergeCell ref="P61:T61"/>
    <mergeCell ref="AJ60:AN60"/>
    <mergeCell ref="AO60:AS60"/>
    <mergeCell ref="AT60:AX60"/>
    <mergeCell ref="AY60:BA60"/>
    <mergeCell ref="BB60:BD60"/>
    <mergeCell ref="BE60:BG60"/>
    <mergeCell ref="BO62:BR62"/>
    <mergeCell ref="BS62:CB62"/>
    <mergeCell ref="CC62:CH62"/>
    <mergeCell ref="BO59:BR59"/>
    <mergeCell ref="BS59:CB59"/>
    <mergeCell ref="CC59:CH59"/>
    <mergeCell ref="B60:E60"/>
    <mergeCell ref="F60:I60"/>
    <mergeCell ref="J60:L60"/>
    <mergeCell ref="M60:O60"/>
    <mergeCell ref="P60:T60"/>
    <mergeCell ref="U60:AC60"/>
    <mergeCell ref="AG60:AI60"/>
    <mergeCell ref="AT59:AX59"/>
    <mergeCell ref="AY59:BA59"/>
    <mergeCell ref="BB59:BD59"/>
    <mergeCell ref="BE59:BG59"/>
    <mergeCell ref="BH59:BJ59"/>
    <mergeCell ref="BK59:BN59"/>
    <mergeCell ref="AD59:AF59"/>
    <mergeCell ref="AD60:AF60"/>
    <mergeCell ref="CC58:CH58"/>
    <mergeCell ref="B59:E59"/>
    <mergeCell ref="F59:I59"/>
    <mergeCell ref="J59:L59"/>
    <mergeCell ref="M59:O59"/>
    <mergeCell ref="P59:T59"/>
    <mergeCell ref="U59:AC59"/>
    <mergeCell ref="AG59:AI59"/>
    <mergeCell ref="AJ59:AN59"/>
    <mergeCell ref="AO59:AS59"/>
    <mergeCell ref="BB58:BD58"/>
    <mergeCell ref="BE58:BG58"/>
    <mergeCell ref="BH58:BJ58"/>
    <mergeCell ref="BK58:BN58"/>
    <mergeCell ref="BO58:BR58"/>
    <mergeCell ref="BS58:CB58"/>
    <mergeCell ref="U58:AC58"/>
    <mergeCell ref="AG58:AI58"/>
    <mergeCell ref="AJ58:AN58"/>
    <mergeCell ref="AO58:AS58"/>
    <mergeCell ref="AT58:AX58"/>
    <mergeCell ref="AY58:BA58"/>
    <mergeCell ref="BH57:BJ57"/>
    <mergeCell ref="BK57:BN57"/>
    <mergeCell ref="BO57:BR57"/>
    <mergeCell ref="BS57:CB57"/>
    <mergeCell ref="CC57:CH57"/>
    <mergeCell ref="B58:E58"/>
    <mergeCell ref="F58:I58"/>
    <mergeCell ref="J58:L58"/>
    <mergeCell ref="M58:O58"/>
    <mergeCell ref="P58:T58"/>
    <mergeCell ref="AJ57:AN57"/>
    <mergeCell ref="AO57:AS57"/>
    <mergeCell ref="AT57:AX57"/>
    <mergeCell ref="AY57:BA57"/>
    <mergeCell ref="BB57:BD57"/>
    <mergeCell ref="BE57:BG57"/>
    <mergeCell ref="BO56:BR56"/>
    <mergeCell ref="BS56:CB56"/>
    <mergeCell ref="CC56:CH56"/>
    <mergeCell ref="B57:E57"/>
    <mergeCell ref="F57:I57"/>
    <mergeCell ref="J57:L57"/>
    <mergeCell ref="M57:O57"/>
    <mergeCell ref="P57:T57"/>
    <mergeCell ref="U57:AC57"/>
    <mergeCell ref="AG57:AI57"/>
    <mergeCell ref="AT56:AX56"/>
    <mergeCell ref="AY56:BA56"/>
    <mergeCell ref="BB56:BD56"/>
    <mergeCell ref="BE56:BG56"/>
    <mergeCell ref="BH56:BJ56"/>
    <mergeCell ref="BK56:BN56"/>
    <mergeCell ref="CC55:CH55"/>
    <mergeCell ref="B56:E56"/>
    <mergeCell ref="F56:I56"/>
    <mergeCell ref="J56:L56"/>
    <mergeCell ref="M56:O56"/>
    <mergeCell ref="P56:T56"/>
    <mergeCell ref="U56:AC56"/>
    <mergeCell ref="AG56:AI56"/>
    <mergeCell ref="AJ56:AN56"/>
    <mergeCell ref="AO56:AS56"/>
    <mergeCell ref="BB55:BD55"/>
    <mergeCell ref="BE55:BG55"/>
    <mergeCell ref="BH55:BJ55"/>
    <mergeCell ref="BK55:BN55"/>
    <mergeCell ref="BO55:BR55"/>
    <mergeCell ref="BS55:CB55"/>
    <mergeCell ref="U55:AC55"/>
    <mergeCell ref="AG55:AI55"/>
    <mergeCell ref="AJ55:AN55"/>
    <mergeCell ref="AO55:AS55"/>
    <mergeCell ref="AT55:AX55"/>
    <mergeCell ref="AY55:BA55"/>
    <mergeCell ref="AD55:AF55"/>
    <mergeCell ref="BH54:BJ54"/>
    <mergeCell ref="BK54:BN54"/>
    <mergeCell ref="BO54:BR54"/>
    <mergeCell ref="BS54:CB54"/>
    <mergeCell ref="CC54:CH54"/>
    <mergeCell ref="B55:E55"/>
    <mergeCell ref="F55:I55"/>
    <mergeCell ref="J55:L55"/>
    <mergeCell ref="M55:O55"/>
    <mergeCell ref="P55:T55"/>
    <mergeCell ref="AJ54:AN54"/>
    <mergeCell ref="AO54:AS54"/>
    <mergeCell ref="AT54:AX54"/>
    <mergeCell ref="AY54:BA54"/>
    <mergeCell ref="BB54:BD54"/>
    <mergeCell ref="BE54:BG54"/>
    <mergeCell ref="BO53:BR53"/>
    <mergeCell ref="BS53:CB53"/>
    <mergeCell ref="CC53:CH53"/>
    <mergeCell ref="B54:E54"/>
    <mergeCell ref="F54:I54"/>
    <mergeCell ref="J54:L54"/>
    <mergeCell ref="M54:O54"/>
    <mergeCell ref="P54:T54"/>
    <mergeCell ref="U54:AC54"/>
    <mergeCell ref="AG54:AI54"/>
    <mergeCell ref="AT53:AX53"/>
    <mergeCell ref="AY53:BA53"/>
    <mergeCell ref="BB53:BD53"/>
    <mergeCell ref="BE53:BG53"/>
    <mergeCell ref="BH53:BJ53"/>
    <mergeCell ref="BK53:BN53"/>
    <mergeCell ref="CC52:CH52"/>
    <mergeCell ref="B53:E53"/>
    <mergeCell ref="F53:I53"/>
    <mergeCell ref="J53:L53"/>
    <mergeCell ref="M53:O53"/>
    <mergeCell ref="P53:T53"/>
    <mergeCell ref="U53:AC53"/>
    <mergeCell ref="AG53:AI53"/>
    <mergeCell ref="AJ53:AN53"/>
    <mergeCell ref="AO53:AS53"/>
    <mergeCell ref="BB52:BD52"/>
    <mergeCell ref="BE52:BG52"/>
    <mergeCell ref="BH52:BJ52"/>
    <mergeCell ref="BK52:BN52"/>
    <mergeCell ref="BO52:BR52"/>
    <mergeCell ref="BS52:CB52"/>
    <mergeCell ref="U52:AC52"/>
    <mergeCell ref="AG52:AI52"/>
    <mergeCell ref="AJ52:AN52"/>
    <mergeCell ref="AO52:AS52"/>
    <mergeCell ref="AT52:AX52"/>
    <mergeCell ref="AY52:BA52"/>
    <mergeCell ref="AD52:AF52"/>
    <mergeCell ref="AD53:AF53"/>
    <mergeCell ref="AD54:AF54"/>
    <mergeCell ref="BH51:BJ51"/>
    <mergeCell ref="BK51:BN51"/>
    <mergeCell ref="BO51:BR51"/>
    <mergeCell ref="BS51:CB51"/>
    <mergeCell ref="CC51:CH51"/>
    <mergeCell ref="B52:E52"/>
    <mergeCell ref="F52:I52"/>
    <mergeCell ref="J52:L52"/>
    <mergeCell ref="M52:O52"/>
    <mergeCell ref="P52:T52"/>
    <mergeCell ref="AJ51:AN51"/>
    <mergeCell ref="AO51:AS51"/>
    <mergeCell ref="AT51:AX51"/>
    <mergeCell ref="AY51:BA51"/>
    <mergeCell ref="BB51:BD51"/>
    <mergeCell ref="BE51:BG51"/>
    <mergeCell ref="BO50:BR50"/>
    <mergeCell ref="BS50:CB50"/>
    <mergeCell ref="CC50:CH50"/>
    <mergeCell ref="B51:E51"/>
    <mergeCell ref="F51:I51"/>
    <mergeCell ref="J51:L51"/>
    <mergeCell ref="M51:O51"/>
    <mergeCell ref="P51:T51"/>
    <mergeCell ref="U51:AC51"/>
    <mergeCell ref="AG51:AI51"/>
    <mergeCell ref="AT50:AX50"/>
    <mergeCell ref="AY50:BA50"/>
    <mergeCell ref="BB50:BD50"/>
    <mergeCell ref="BE50:BG50"/>
    <mergeCell ref="BH50:BJ50"/>
    <mergeCell ref="BK50:BN50"/>
    <mergeCell ref="CC49:CH49"/>
    <mergeCell ref="B50:E50"/>
    <mergeCell ref="F50:I50"/>
    <mergeCell ref="J50:L50"/>
    <mergeCell ref="M50:O50"/>
    <mergeCell ref="P50:T50"/>
    <mergeCell ref="U50:AC50"/>
    <mergeCell ref="AG50:AI50"/>
    <mergeCell ref="AJ50:AN50"/>
    <mergeCell ref="AO50:AS50"/>
    <mergeCell ref="BB49:BD49"/>
    <mergeCell ref="BE49:BG49"/>
    <mergeCell ref="BH49:BJ49"/>
    <mergeCell ref="BK49:BN49"/>
    <mergeCell ref="BO49:BR49"/>
    <mergeCell ref="BS49:CB49"/>
    <mergeCell ref="U49:AC49"/>
    <mergeCell ref="AG49:AI49"/>
    <mergeCell ref="AJ49:AN49"/>
    <mergeCell ref="AO49:AS49"/>
    <mergeCell ref="AT49:AX49"/>
    <mergeCell ref="AY49:BA49"/>
    <mergeCell ref="AD50:AF50"/>
    <mergeCell ref="AD51:AF51"/>
    <mergeCell ref="AD49:AF49"/>
    <mergeCell ref="BH48:BJ48"/>
    <mergeCell ref="BK48:BN48"/>
    <mergeCell ref="BO48:BR48"/>
    <mergeCell ref="BS48:CB48"/>
    <mergeCell ref="CC48:CH48"/>
    <mergeCell ref="B49:E49"/>
    <mergeCell ref="F49:I49"/>
    <mergeCell ref="J49:L49"/>
    <mergeCell ref="M49:O49"/>
    <mergeCell ref="P49:T49"/>
    <mergeCell ref="AJ48:AN48"/>
    <mergeCell ref="AO48:AS48"/>
    <mergeCell ref="AT48:AX48"/>
    <mergeCell ref="AY48:BA48"/>
    <mergeCell ref="BB48:BD48"/>
    <mergeCell ref="BE48:BG48"/>
    <mergeCell ref="BO47:BR47"/>
    <mergeCell ref="BS47:CB47"/>
    <mergeCell ref="CC47:CH47"/>
    <mergeCell ref="B48:E48"/>
    <mergeCell ref="F48:I48"/>
    <mergeCell ref="J48:L48"/>
    <mergeCell ref="M48:O48"/>
    <mergeCell ref="P48:T48"/>
    <mergeCell ref="U48:AC48"/>
    <mergeCell ref="AG48:AI48"/>
    <mergeCell ref="AT47:AX47"/>
    <mergeCell ref="AY47:BA47"/>
    <mergeCell ref="BB47:BD47"/>
    <mergeCell ref="BE47:BG47"/>
    <mergeCell ref="BH47:BJ47"/>
    <mergeCell ref="BK47:BN47"/>
    <mergeCell ref="CC46:CH46"/>
    <mergeCell ref="B47:E47"/>
    <mergeCell ref="F47:I47"/>
    <mergeCell ref="J47:L47"/>
    <mergeCell ref="M47:O47"/>
    <mergeCell ref="P47:T47"/>
    <mergeCell ref="U47:AC47"/>
    <mergeCell ref="AG47:AI47"/>
    <mergeCell ref="AJ47:AN47"/>
    <mergeCell ref="AO47:AS47"/>
    <mergeCell ref="BB46:BD46"/>
    <mergeCell ref="BE46:BG46"/>
    <mergeCell ref="BH46:BJ46"/>
    <mergeCell ref="BK46:BN46"/>
    <mergeCell ref="BO46:BR46"/>
    <mergeCell ref="BS46:CB46"/>
    <mergeCell ref="U46:AC46"/>
    <mergeCell ref="AG46:AI46"/>
    <mergeCell ref="AJ46:AN46"/>
    <mergeCell ref="AO46:AS46"/>
    <mergeCell ref="AT46:AX46"/>
    <mergeCell ref="AY46:BA46"/>
    <mergeCell ref="AD46:AF46"/>
    <mergeCell ref="AD47:AF47"/>
    <mergeCell ref="AD48:AF48"/>
    <mergeCell ref="BH45:BJ45"/>
    <mergeCell ref="BK45:BN45"/>
    <mergeCell ref="BO45:BR45"/>
    <mergeCell ref="BS45:CB45"/>
    <mergeCell ref="CC45:CH45"/>
    <mergeCell ref="B46:E46"/>
    <mergeCell ref="F46:I46"/>
    <mergeCell ref="J46:L46"/>
    <mergeCell ref="M46:O46"/>
    <mergeCell ref="P46:T46"/>
    <mergeCell ref="AJ45:AN45"/>
    <mergeCell ref="AO45:AS45"/>
    <mergeCell ref="AT45:AX45"/>
    <mergeCell ref="AY45:BA45"/>
    <mergeCell ref="BB45:BD45"/>
    <mergeCell ref="BE45:BG45"/>
    <mergeCell ref="BO44:BR44"/>
    <mergeCell ref="BS44:CB44"/>
    <mergeCell ref="CC44:CH44"/>
    <mergeCell ref="B45:E45"/>
    <mergeCell ref="F45:I45"/>
    <mergeCell ref="J45:L45"/>
    <mergeCell ref="M45:O45"/>
    <mergeCell ref="P45:T45"/>
    <mergeCell ref="U45:AC45"/>
    <mergeCell ref="AG45:AI45"/>
    <mergeCell ref="AT44:AX44"/>
    <mergeCell ref="AY44:BA44"/>
    <mergeCell ref="BB44:BD44"/>
    <mergeCell ref="BE44:BG44"/>
    <mergeCell ref="BH44:BJ44"/>
    <mergeCell ref="BK44:BN44"/>
    <mergeCell ref="CC43:CH43"/>
    <mergeCell ref="B44:E44"/>
    <mergeCell ref="F44:I44"/>
    <mergeCell ref="J44:L44"/>
    <mergeCell ref="M44:O44"/>
    <mergeCell ref="P44:T44"/>
    <mergeCell ref="U44:AC44"/>
    <mergeCell ref="AG44:AI44"/>
    <mergeCell ref="AJ44:AN44"/>
    <mergeCell ref="AO44:AS44"/>
    <mergeCell ref="BB43:BD43"/>
    <mergeCell ref="BE43:BG43"/>
    <mergeCell ref="BH43:BJ43"/>
    <mergeCell ref="BK43:BN43"/>
    <mergeCell ref="BO43:BR43"/>
    <mergeCell ref="BS43:CB43"/>
    <mergeCell ref="U43:AC43"/>
    <mergeCell ref="AG43:AI43"/>
    <mergeCell ref="AJ43:AN43"/>
    <mergeCell ref="AO43:AS43"/>
    <mergeCell ref="AT43:AX43"/>
    <mergeCell ref="AY43:BA43"/>
    <mergeCell ref="AD43:AF43"/>
    <mergeCell ref="AD45:AF45"/>
    <mergeCell ref="BH42:BJ42"/>
    <mergeCell ref="BK42:BN42"/>
    <mergeCell ref="BO42:BR42"/>
    <mergeCell ref="BS42:CB42"/>
    <mergeCell ref="CC42:CH42"/>
    <mergeCell ref="B43:E43"/>
    <mergeCell ref="F43:I43"/>
    <mergeCell ref="J43:L43"/>
    <mergeCell ref="M43:O43"/>
    <mergeCell ref="P43:T43"/>
    <mergeCell ref="AJ42:AN42"/>
    <mergeCell ref="AO42:AS42"/>
    <mergeCell ref="AT42:AX42"/>
    <mergeCell ref="AY42:BA42"/>
    <mergeCell ref="BB42:BD42"/>
    <mergeCell ref="BE42:BG42"/>
    <mergeCell ref="BO41:BR41"/>
    <mergeCell ref="BS41:CB41"/>
    <mergeCell ref="CC41:CH41"/>
    <mergeCell ref="B42:E42"/>
    <mergeCell ref="F42:I42"/>
    <mergeCell ref="J42:L42"/>
    <mergeCell ref="M42:O42"/>
    <mergeCell ref="P42:T42"/>
    <mergeCell ref="U42:AC42"/>
    <mergeCell ref="AG42:AI42"/>
    <mergeCell ref="AT41:AX41"/>
    <mergeCell ref="AY41:BA41"/>
    <mergeCell ref="BB41:BD41"/>
    <mergeCell ref="BE41:BG41"/>
    <mergeCell ref="BH41:BJ41"/>
    <mergeCell ref="BK41:BN41"/>
    <mergeCell ref="CC40:CH40"/>
    <mergeCell ref="B41:E41"/>
    <mergeCell ref="F41:I41"/>
    <mergeCell ref="J41:L41"/>
    <mergeCell ref="M41:O41"/>
    <mergeCell ref="P41:T41"/>
    <mergeCell ref="U41:AC41"/>
    <mergeCell ref="AG41:AI41"/>
    <mergeCell ref="AJ41:AN41"/>
    <mergeCell ref="AO41:AS41"/>
    <mergeCell ref="BB40:BD40"/>
    <mergeCell ref="BE40:BG40"/>
    <mergeCell ref="BH40:BJ40"/>
    <mergeCell ref="BK40:BN40"/>
    <mergeCell ref="BO40:BR40"/>
    <mergeCell ref="BS40:CB40"/>
    <mergeCell ref="U40:AC40"/>
    <mergeCell ref="AG40:AI40"/>
    <mergeCell ref="AJ40:AN40"/>
    <mergeCell ref="AO40:AS40"/>
    <mergeCell ref="AT40:AX40"/>
    <mergeCell ref="AY40:BA40"/>
    <mergeCell ref="AD41:AF41"/>
    <mergeCell ref="AD42:AF42"/>
    <mergeCell ref="BH39:BJ39"/>
    <mergeCell ref="BK39:BN39"/>
    <mergeCell ref="BO39:BR39"/>
    <mergeCell ref="BS39:CB39"/>
    <mergeCell ref="CC39:CH39"/>
    <mergeCell ref="B40:E40"/>
    <mergeCell ref="F40:I40"/>
    <mergeCell ref="J40:L40"/>
    <mergeCell ref="M40:O40"/>
    <mergeCell ref="P40:T40"/>
    <mergeCell ref="AJ39:AN39"/>
    <mergeCell ref="AO39:AS39"/>
    <mergeCell ref="AT39:AX39"/>
    <mergeCell ref="AY39:BA39"/>
    <mergeCell ref="BB39:BD39"/>
    <mergeCell ref="BE39:BG39"/>
    <mergeCell ref="AD40:AF40"/>
    <mergeCell ref="BO38:BR38"/>
    <mergeCell ref="BS38:CB38"/>
    <mergeCell ref="CC38:CH38"/>
    <mergeCell ref="B39:E39"/>
    <mergeCell ref="F39:I39"/>
    <mergeCell ref="J39:L39"/>
    <mergeCell ref="M39:O39"/>
    <mergeCell ref="P39:T39"/>
    <mergeCell ref="U39:AC39"/>
    <mergeCell ref="AG39:AI39"/>
    <mergeCell ref="AT38:AX38"/>
    <mergeCell ref="AY38:BA38"/>
    <mergeCell ref="BB38:BD38"/>
    <mergeCell ref="BE38:BG38"/>
    <mergeCell ref="BH38:BJ38"/>
    <mergeCell ref="BK38:BN38"/>
    <mergeCell ref="CC37:CH37"/>
    <mergeCell ref="B38:E38"/>
    <mergeCell ref="F38:I38"/>
    <mergeCell ref="J38:L38"/>
    <mergeCell ref="M38:O38"/>
    <mergeCell ref="P38:T38"/>
    <mergeCell ref="U38:AC38"/>
    <mergeCell ref="AG38:AI38"/>
    <mergeCell ref="AJ38:AN38"/>
    <mergeCell ref="AO38:AS38"/>
    <mergeCell ref="BB37:BD37"/>
    <mergeCell ref="BE37:BG37"/>
    <mergeCell ref="BH37:BJ37"/>
    <mergeCell ref="BK37:BN37"/>
    <mergeCell ref="BO37:BR37"/>
    <mergeCell ref="BS37:CB37"/>
    <mergeCell ref="U37:AC37"/>
    <mergeCell ref="AG37:AI37"/>
    <mergeCell ref="AJ37:AN37"/>
    <mergeCell ref="AO37:AS37"/>
    <mergeCell ref="AT37:AX37"/>
    <mergeCell ref="AY37:BA37"/>
    <mergeCell ref="BH36:BJ36"/>
    <mergeCell ref="BK36:BN36"/>
    <mergeCell ref="BO36:BR36"/>
    <mergeCell ref="BS36:CB36"/>
    <mergeCell ref="CC36:CH36"/>
    <mergeCell ref="B37:E37"/>
    <mergeCell ref="F37:I37"/>
    <mergeCell ref="J37:L37"/>
    <mergeCell ref="M37:O37"/>
    <mergeCell ref="P37:T37"/>
    <mergeCell ref="AJ36:AN36"/>
    <mergeCell ref="AO36:AS36"/>
    <mergeCell ref="AT36:AX36"/>
    <mergeCell ref="AY36:BA36"/>
    <mergeCell ref="BB36:BD36"/>
    <mergeCell ref="BE36:BG36"/>
    <mergeCell ref="AD36:AF36"/>
    <mergeCell ref="AD37:AF37"/>
    <mergeCell ref="BK31:BN31"/>
    <mergeCell ref="BO31:BR31"/>
    <mergeCell ref="BS31:CB31"/>
    <mergeCell ref="BO35:BR35"/>
    <mergeCell ref="BS35:CB35"/>
    <mergeCell ref="CC35:CH35"/>
    <mergeCell ref="B36:E36"/>
    <mergeCell ref="F36:I36"/>
    <mergeCell ref="J36:L36"/>
    <mergeCell ref="M36:O36"/>
    <mergeCell ref="P36:T36"/>
    <mergeCell ref="U36:AC36"/>
    <mergeCell ref="AG36:AI36"/>
    <mergeCell ref="AT35:AX35"/>
    <mergeCell ref="AY35:BA35"/>
    <mergeCell ref="BB35:BD35"/>
    <mergeCell ref="BE35:BG35"/>
    <mergeCell ref="BH35:BJ35"/>
    <mergeCell ref="BK35:BN35"/>
    <mergeCell ref="CC34:CH34"/>
    <mergeCell ref="B35:E35"/>
    <mergeCell ref="F35:I35"/>
    <mergeCell ref="J35:L35"/>
    <mergeCell ref="M35:O35"/>
    <mergeCell ref="P35:T35"/>
    <mergeCell ref="U35:AC35"/>
    <mergeCell ref="AG35:AI35"/>
    <mergeCell ref="AJ35:AN35"/>
    <mergeCell ref="AO35:AS35"/>
    <mergeCell ref="BB34:BD34"/>
    <mergeCell ref="BE34:BG34"/>
    <mergeCell ref="BH34:BJ34"/>
    <mergeCell ref="BK34:BN34"/>
    <mergeCell ref="BO34:BR34"/>
    <mergeCell ref="BS34:CB34"/>
    <mergeCell ref="U34:AC34"/>
    <mergeCell ref="AG34:AI34"/>
    <mergeCell ref="AJ34:AN34"/>
    <mergeCell ref="AO34:AS34"/>
    <mergeCell ref="AT34:AX34"/>
    <mergeCell ref="AY34:BA34"/>
    <mergeCell ref="AD32:AF32"/>
    <mergeCell ref="AD33:AF33"/>
    <mergeCell ref="AD34:AF34"/>
    <mergeCell ref="AD35:AF35"/>
    <mergeCell ref="AY29:BA29"/>
    <mergeCell ref="BB29:BD29"/>
    <mergeCell ref="BE29:BG29"/>
    <mergeCell ref="BH29:BJ29"/>
    <mergeCell ref="BK29:BN29"/>
    <mergeCell ref="CC28:CH28"/>
    <mergeCell ref="B29:E29"/>
    <mergeCell ref="F29:I29"/>
    <mergeCell ref="J29:L29"/>
    <mergeCell ref="M29:O29"/>
    <mergeCell ref="P29:T29"/>
    <mergeCell ref="U29:AC29"/>
    <mergeCell ref="AG29:AI29"/>
    <mergeCell ref="AJ29:AN29"/>
    <mergeCell ref="AO29:AS29"/>
    <mergeCell ref="BB28:BD28"/>
    <mergeCell ref="BE28:BG28"/>
    <mergeCell ref="BH28:BJ28"/>
    <mergeCell ref="BK28:BN28"/>
    <mergeCell ref="BH33:BJ33"/>
    <mergeCell ref="BK33:BN33"/>
    <mergeCell ref="BO33:BR33"/>
    <mergeCell ref="BS33:CB33"/>
    <mergeCell ref="CC33:CH33"/>
    <mergeCell ref="B34:E34"/>
    <mergeCell ref="F34:I34"/>
    <mergeCell ref="J34:L34"/>
    <mergeCell ref="M34:O34"/>
    <mergeCell ref="P34:T34"/>
    <mergeCell ref="AJ33:AN33"/>
    <mergeCell ref="AO33:AS33"/>
    <mergeCell ref="AT33:AX33"/>
    <mergeCell ref="AY33:BA33"/>
    <mergeCell ref="BB33:BD33"/>
    <mergeCell ref="BE33:BG33"/>
    <mergeCell ref="BO32:BR32"/>
    <mergeCell ref="BS32:CB32"/>
    <mergeCell ref="CC32:CH32"/>
    <mergeCell ref="B33:E33"/>
    <mergeCell ref="F33:I33"/>
    <mergeCell ref="J33:L33"/>
    <mergeCell ref="M33:O33"/>
    <mergeCell ref="P33:T33"/>
    <mergeCell ref="U33:AC33"/>
    <mergeCell ref="AG33:AI33"/>
    <mergeCell ref="AT32:AX32"/>
    <mergeCell ref="AY32:BA32"/>
    <mergeCell ref="BB32:BD32"/>
    <mergeCell ref="BE32:BG32"/>
    <mergeCell ref="BH32:BJ32"/>
    <mergeCell ref="BK32:BN32"/>
    <mergeCell ref="CC31:CH31"/>
    <mergeCell ref="B32:E32"/>
    <mergeCell ref="F32:I32"/>
    <mergeCell ref="J32:L32"/>
    <mergeCell ref="M32:O32"/>
    <mergeCell ref="P32:T32"/>
    <mergeCell ref="U32:AC32"/>
    <mergeCell ref="AG32:AI32"/>
    <mergeCell ref="AJ32:AN32"/>
    <mergeCell ref="AO32:AS32"/>
    <mergeCell ref="BB31:BD31"/>
    <mergeCell ref="BE31:BG31"/>
    <mergeCell ref="BH31:BJ31"/>
    <mergeCell ref="AG26:AI26"/>
    <mergeCell ref="AJ26:AN26"/>
    <mergeCell ref="AO26:AS26"/>
    <mergeCell ref="BB25:BD25"/>
    <mergeCell ref="U28:AC28"/>
    <mergeCell ref="AG28:AI28"/>
    <mergeCell ref="AJ28:AN28"/>
    <mergeCell ref="AO28:AS28"/>
    <mergeCell ref="AT28:AX28"/>
    <mergeCell ref="AY28:BA28"/>
    <mergeCell ref="BH27:BJ27"/>
    <mergeCell ref="BK27:BN27"/>
    <mergeCell ref="BO27:BR27"/>
    <mergeCell ref="BS27:CB27"/>
    <mergeCell ref="CC27:CH27"/>
    <mergeCell ref="B28:E28"/>
    <mergeCell ref="F28:I28"/>
    <mergeCell ref="J28:L28"/>
    <mergeCell ref="M28:O28"/>
    <mergeCell ref="P28:T28"/>
    <mergeCell ref="AJ27:AN27"/>
    <mergeCell ref="AO27:AS27"/>
    <mergeCell ref="AT27:AX27"/>
    <mergeCell ref="AY27:BA27"/>
    <mergeCell ref="AT25:AX25"/>
    <mergeCell ref="AY25:BA25"/>
    <mergeCell ref="AD26:AF26"/>
    <mergeCell ref="BO28:BR28"/>
    <mergeCell ref="BS28:CB28"/>
    <mergeCell ref="U31:AC31"/>
    <mergeCell ref="AG31:AI31"/>
    <mergeCell ref="AJ31:AN31"/>
    <mergeCell ref="AO31:AS31"/>
    <mergeCell ref="AT31:AX31"/>
    <mergeCell ref="AY31:BA31"/>
    <mergeCell ref="BH30:BJ30"/>
    <mergeCell ref="BK30:BN30"/>
    <mergeCell ref="BO30:BR30"/>
    <mergeCell ref="BS30:CB30"/>
    <mergeCell ref="CC30:CH30"/>
    <mergeCell ref="B31:E31"/>
    <mergeCell ref="F31:I31"/>
    <mergeCell ref="J31:L31"/>
    <mergeCell ref="M31:O31"/>
    <mergeCell ref="P31:T31"/>
    <mergeCell ref="AJ30:AN30"/>
    <mergeCell ref="AO30:AS30"/>
    <mergeCell ref="AT30:AX30"/>
    <mergeCell ref="AY30:BA30"/>
    <mergeCell ref="BB30:BD30"/>
    <mergeCell ref="BE30:BG30"/>
    <mergeCell ref="BB27:BD27"/>
    <mergeCell ref="BE27:BG27"/>
    <mergeCell ref="BO29:BR29"/>
    <mergeCell ref="BS29:CB29"/>
    <mergeCell ref="CC29:CH29"/>
    <mergeCell ref="B30:E30"/>
    <mergeCell ref="F30:I30"/>
    <mergeCell ref="J30:L30"/>
    <mergeCell ref="M30:O30"/>
    <mergeCell ref="P30:T30"/>
    <mergeCell ref="U30:AC30"/>
    <mergeCell ref="AG30:AI30"/>
    <mergeCell ref="AT29:AX29"/>
    <mergeCell ref="BH24:BJ24"/>
    <mergeCell ref="BK24:BN24"/>
    <mergeCell ref="BO24:BR24"/>
    <mergeCell ref="BS24:CB24"/>
    <mergeCell ref="BO26:BR26"/>
    <mergeCell ref="BS26:CB26"/>
    <mergeCell ref="CC26:CH26"/>
    <mergeCell ref="B27:E27"/>
    <mergeCell ref="F27:I27"/>
    <mergeCell ref="J27:L27"/>
    <mergeCell ref="M27:O27"/>
    <mergeCell ref="P27:T27"/>
    <mergeCell ref="U27:AC27"/>
    <mergeCell ref="AG27:AI27"/>
    <mergeCell ref="AT26:AX26"/>
    <mergeCell ref="AY26:BA26"/>
    <mergeCell ref="BB26:BD26"/>
    <mergeCell ref="BE26:BG26"/>
    <mergeCell ref="BH26:BJ26"/>
    <mergeCell ref="BK26:BN26"/>
    <mergeCell ref="AY23:BA23"/>
    <mergeCell ref="BB23:BD23"/>
    <mergeCell ref="BE23:BG23"/>
    <mergeCell ref="BH23:BJ23"/>
    <mergeCell ref="CC24:CH24"/>
    <mergeCell ref="B25:E25"/>
    <mergeCell ref="F25:I25"/>
    <mergeCell ref="J25:L25"/>
    <mergeCell ref="M25:O25"/>
    <mergeCell ref="P25:T25"/>
    <mergeCell ref="AJ24:AN24"/>
    <mergeCell ref="AO24:AS24"/>
    <mergeCell ref="AT24:AX24"/>
    <mergeCell ref="AY24:BA24"/>
    <mergeCell ref="BB24:BD24"/>
    <mergeCell ref="BE24:BG24"/>
    <mergeCell ref="BO23:BR23"/>
    <mergeCell ref="BS23:CB23"/>
    <mergeCell ref="CC23:CH23"/>
    <mergeCell ref="B24:E24"/>
    <mergeCell ref="F24:I24"/>
    <mergeCell ref="J24:L24"/>
    <mergeCell ref="M24:O24"/>
    <mergeCell ref="P24:T24"/>
    <mergeCell ref="U24:AC24"/>
    <mergeCell ref="AG24:AI24"/>
    <mergeCell ref="AT23:AX23"/>
    <mergeCell ref="BE25:BG25"/>
    <mergeCell ref="BH25:BJ25"/>
    <mergeCell ref="BK25:BN25"/>
    <mergeCell ref="BO25:BR25"/>
    <mergeCell ref="BS25:CB25"/>
    <mergeCell ref="U25:AC25"/>
    <mergeCell ref="AG25:AI25"/>
    <mergeCell ref="AJ25:AN25"/>
    <mergeCell ref="AO25:AS25"/>
    <mergeCell ref="BK23:BN23"/>
    <mergeCell ref="CC25:CH25"/>
    <mergeCell ref="B26:E26"/>
    <mergeCell ref="F26:I26"/>
    <mergeCell ref="J26:L26"/>
    <mergeCell ref="M26:O26"/>
    <mergeCell ref="P26:T26"/>
    <mergeCell ref="U26:AC26"/>
    <mergeCell ref="B23:E23"/>
    <mergeCell ref="F23:I23"/>
    <mergeCell ref="J23:L23"/>
    <mergeCell ref="M23:O23"/>
    <mergeCell ref="P23:T23"/>
    <mergeCell ref="U23:AC23"/>
    <mergeCell ref="AG23:AI23"/>
    <mergeCell ref="AJ23:AN23"/>
    <mergeCell ref="AO23:AS23"/>
    <mergeCell ref="BB22:BD22"/>
    <mergeCell ref="BE22:BG22"/>
    <mergeCell ref="BH22:BJ22"/>
    <mergeCell ref="BK22:BN22"/>
    <mergeCell ref="BO22:BR22"/>
    <mergeCell ref="BS22:CB22"/>
    <mergeCell ref="U22:AC22"/>
    <mergeCell ref="AY18:BR18"/>
    <mergeCell ref="B21:E21"/>
    <mergeCell ref="F21:I21"/>
    <mergeCell ref="BS18:CB20"/>
    <mergeCell ref="CC18:CH20"/>
    <mergeCell ref="J21:L21"/>
    <mergeCell ref="M21:O21"/>
    <mergeCell ref="U21:AC21"/>
    <mergeCell ref="AG21:AI21"/>
    <mergeCell ref="AY20:BA20"/>
    <mergeCell ref="BB19:BD19"/>
    <mergeCell ref="BB20:BD20"/>
    <mergeCell ref="BE19:BG19"/>
    <mergeCell ref="BE20:BG20"/>
    <mergeCell ref="BH19:BJ19"/>
    <mergeCell ref="BH20:BJ20"/>
    <mergeCell ref="BK19:BN19"/>
    <mergeCell ref="BO19:BR19"/>
    <mergeCell ref="BO20:BR20"/>
    <mergeCell ref="AY19:BA19"/>
    <mergeCell ref="AO18:AS20"/>
    <mergeCell ref="AT18:AX20"/>
    <mergeCell ref="P18:T20"/>
    <mergeCell ref="U18:AC20"/>
    <mergeCell ref="P21:T21"/>
    <mergeCell ref="AG18:AI20"/>
    <mergeCell ref="B18:E20"/>
    <mergeCell ref="F18:I20"/>
    <mergeCell ref="J18:L20"/>
    <mergeCell ref="M18:O20"/>
    <mergeCell ref="BH21:BJ21"/>
    <mergeCell ref="BK21:BN21"/>
    <mergeCell ref="AG22:AI22"/>
    <mergeCell ref="AJ22:AN22"/>
    <mergeCell ref="AO22:AS22"/>
    <mergeCell ref="AT22:AX22"/>
    <mergeCell ref="AY22:BA22"/>
    <mergeCell ref="AJ18:AN20"/>
    <mergeCell ref="AK9:AR10"/>
    <mergeCell ref="AS9:AZ10"/>
    <mergeCell ref="I13:N14"/>
    <mergeCell ref="O13:T14"/>
    <mergeCell ref="U13:Z14"/>
    <mergeCell ref="M11:W12"/>
    <mergeCell ref="X11:AE12"/>
    <mergeCell ref="AF11:AO12"/>
    <mergeCell ref="B2:AJ4"/>
    <mergeCell ref="D7:H12"/>
    <mergeCell ref="D13:H14"/>
    <mergeCell ref="B7:C14"/>
    <mergeCell ref="I7:L8"/>
    <mergeCell ref="I9:L10"/>
    <mergeCell ref="I11:L12"/>
    <mergeCell ref="M7:T8"/>
    <mergeCell ref="U7:AB8"/>
    <mergeCell ref="M9:T10"/>
    <mergeCell ref="U9:AB10"/>
    <mergeCell ref="AC9:AJ10"/>
    <mergeCell ref="BO21:BR21"/>
    <mergeCell ref="BS21:CB21"/>
    <mergeCell ref="CC21:CH21"/>
    <mergeCell ref="B22:E22"/>
    <mergeCell ref="F22:I22"/>
    <mergeCell ref="J22:L22"/>
    <mergeCell ref="M22:O22"/>
    <mergeCell ref="P22:T22"/>
    <mergeCell ref="AJ21:AN21"/>
    <mergeCell ref="AO21:AS21"/>
    <mergeCell ref="AT21:AX21"/>
    <mergeCell ref="AY21:BA21"/>
    <mergeCell ref="BB21:BD21"/>
    <mergeCell ref="BE21:BG21"/>
    <mergeCell ref="BK20:BN20"/>
    <mergeCell ref="CC22:CH22"/>
  </mergeCells>
  <phoneticPr fontId="3"/>
  <conditionalFormatting sqref="B21:AD600 AG21:AS600 BS21:CH600">
    <cfRule type="expression" dxfId="6" priority="1">
      <formula>MOD(ROW(),2)=0</formula>
    </cfRule>
  </conditionalFormatting>
  <dataValidations count="6">
    <dataValidation imeMode="off" allowBlank="1" showInputMessage="1" showErrorMessage="1" sqref="AJ21:AS600 CC21:CH600 F21:L600"/>
    <dataValidation type="whole" imeMode="off" allowBlank="1" showInputMessage="1" showErrorMessage="1" sqref="B21:E600">
      <formula1>1</formula1>
      <formula2>213</formula2>
    </dataValidation>
    <dataValidation type="whole" imeMode="off" allowBlank="1" showInputMessage="1" showErrorMessage="1" sqref="M21:O600">
      <formula1>1</formula1>
      <formula2>3</formula2>
    </dataValidation>
    <dataValidation type="textLength" imeMode="off" operator="equal" allowBlank="1" showInputMessage="1" showErrorMessage="1" errorTitle="次のように入力してください。" error="例：令和５年12月1日→5051201" sqref="P21:T600">
      <formula1>7</formula1>
    </dataValidation>
    <dataValidation type="whole" imeMode="off" allowBlank="1" showInputMessage="1" showErrorMessage="1" sqref="AD21:AF600">
      <formula1>10</formula1>
      <formula2>79</formula2>
    </dataValidation>
    <dataValidation type="whole" imeMode="off" allowBlank="1" showInputMessage="1" showErrorMessage="1" sqref="AG21:AI600">
      <formula1>0</formula1>
      <formula2>3</formula2>
    </dataValidation>
  </dataValidation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pageSetUpPr fitToPage="1"/>
  </sheetPr>
  <dimension ref="B1:T24"/>
  <sheetViews>
    <sheetView zoomScale="80" zoomScaleNormal="80" workbookViewId="0"/>
  </sheetViews>
  <sheetFormatPr defaultRowHeight="14.25" x14ac:dyDescent="0.15"/>
  <cols>
    <col min="1" max="1" width="2.5" style="1" customWidth="1"/>
    <col min="2" max="7" width="9" style="1"/>
    <col min="8" max="8" width="9" style="1" customWidth="1"/>
    <col min="9" max="9" width="9" style="1"/>
    <col min="10" max="10" width="9" style="1" customWidth="1"/>
    <col min="11" max="16384" width="9" style="1"/>
  </cols>
  <sheetData>
    <row r="1" spans="2:20" ht="14.25" customHeight="1" x14ac:dyDescent="0.15">
      <c r="B1" s="90" t="s">
        <v>115</v>
      </c>
      <c r="C1" s="90"/>
      <c r="D1" s="90"/>
      <c r="E1" s="90"/>
      <c r="F1" s="90"/>
      <c r="G1" s="90"/>
      <c r="H1" s="90"/>
      <c r="I1" s="90"/>
      <c r="J1" s="90"/>
    </row>
    <row r="2" spans="2:20" ht="14.25" customHeight="1" x14ac:dyDescent="0.15">
      <c r="B2" s="90"/>
      <c r="C2" s="90"/>
      <c r="D2" s="90"/>
      <c r="E2" s="90"/>
      <c r="F2" s="90"/>
      <c r="G2" s="90"/>
      <c r="H2" s="90"/>
      <c r="I2" s="90"/>
      <c r="J2" s="90"/>
    </row>
    <row r="3" spans="2:20" ht="15" thickBot="1" x14ac:dyDescent="0.2"/>
    <row r="4" spans="2:20" ht="17.25" customHeight="1" thickTop="1" x14ac:dyDescent="0.15">
      <c r="B4" s="91" t="s">
        <v>116</v>
      </c>
      <c r="C4" s="92"/>
      <c r="D4" s="92"/>
      <c r="E4" s="92"/>
      <c r="F4" s="92"/>
      <c r="G4" s="92"/>
      <c r="H4" s="92"/>
      <c r="I4" s="92"/>
      <c r="J4" s="92"/>
      <c r="K4" s="92"/>
      <c r="L4" s="92"/>
      <c r="M4" s="92"/>
      <c r="N4" s="92"/>
      <c r="O4" s="92"/>
      <c r="P4" s="92"/>
      <c r="Q4" s="92"/>
      <c r="R4" s="92"/>
      <c r="S4" s="92"/>
      <c r="T4" s="93"/>
    </row>
    <row r="5" spans="2:20" ht="17.25" customHeight="1" x14ac:dyDescent="0.15">
      <c r="B5" s="94"/>
      <c r="C5" s="95"/>
      <c r="D5" s="95"/>
      <c r="E5" s="95"/>
      <c r="F5" s="95"/>
      <c r="G5" s="95"/>
      <c r="H5" s="95"/>
      <c r="I5" s="95"/>
      <c r="J5" s="95"/>
      <c r="K5" s="95"/>
      <c r="L5" s="95"/>
      <c r="M5" s="95"/>
      <c r="N5" s="95"/>
      <c r="O5" s="95"/>
      <c r="P5" s="95"/>
      <c r="Q5" s="95"/>
      <c r="R5" s="95"/>
      <c r="S5" s="95"/>
      <c r="T5" s="96"/>
    </row>
    <row r="6" spans="2:20" ht="14.25" customHeight="1" x14ac:dyDescent="0.15">
      <c r="B6" s="94"/>
      <c r="C6" s="95"/>
      <c r="D6" s="95"/>
      <c r="E6" s="95"/>
      <c r="F6" s="95"/>
      <c r="G6" s="95"/>
      <c r="H6" s="95"/>
      <c r="I6" s="95"/>
      <c r="J6" s="95"/>
      <c r="K6" s="95"/>
      <c r="L6" s="95"/>
      <c r="M6" s="95"/>
      <c r="N6" s="95"/>
      <c r="O6" s="95"/>
      <c r="P6" s="95"/>
      <c r="Q6" s="95"/>
      <c r="R6" s="95"/>
      <c r="S6" s="95"/>
      <c r="T6" s="96"/>
    </row>
    <row r="7" spans="2:20" ht="14.25" customHeight="1" x14ac:dyDescent="0.15">
      <c r="B7" s="94"/>
      <c r="C7" s="95"/>
      <c r="D7" s="95"/>
      <c r="E7" s="95"/>
      <c r="F7" s="95"/>
      <c r="G7" s="95"/>
      <c r="H7" s="95"/>
      <c r="I7" s="95"/>
      <c r="J7" s="95"/>
      <c r="K7" s="95"/>
      <c r="L7" s="95"/>
      <c r="M7" s="95"/>
      <c r="N7" s="95"/>
      <c r="O7" s="95"/>
      <c r="P7" s="95"/>
      <c r="Q7" s="95"/>
      <c r="R7" s="95"/>
      <c r="S7" s="95"/>
      <c r="T7" s="96"/>
    </row>
    <row r="8" spans="2:20" ht="14.25" customHeight="1" x14ac:dyDescent="0.15">
      <c r="B8" s="94"/>
      <c r="C8" s="95"/>
      <c r="D8" s="95"/>
      <c r="E8" s="95"/>
      <c r="F8" s="95"/>
      <c r="G8" s="95"/>
      <c r="H8" s="95"/>
      <c r="I8" s="95"/>
      <c r="J8" s="95"/>
      <c r="K8" s="95"/>
      <c r="L8" s="95"/>
      <c r="M8" s="95"/>
      <c r="N8" s="95"/>
      <c r="O8" s="95"/>
      <c r="P8" s="95"/>
      <c r="Q8" s="95"/>
      <c r="R8" s="95"/>
      <c r="S8" s="95"/>
      <c r="T8" s="96"/>
    </row>
    <row r="9" spans="2:20" ht="14.25" customHeight="1" x14ac:dyDescent="0.15">
      <c r="B9" s="94"/>
      <c r="C9" s="95"/>
      <c r="D9" s="95"/>
      <c r="E9" s="95"/>
      <c r="F9" s="95"/>
      <c r="G9" s="95"/>
      <c r="H9" s="95"/>
      <c r="I9" s="95"/>
      <c r="J9" s="95"/>
      <c r="K9" s="95"/>
      <c r="L9" s="95"/>
      <c r="M9" s="95"/>
      <c r="N9" s="95"/>
      <c r="O9" s="95"/>
      <c r="P9" s="95"/>
      <c r="Q9" s="95"/>
      <c r="R9" s="95"/>
      <c r="S9" s="95"/>
      <c r="T9" s="96"/>
    </row>
    <row r="10" spans="2:20" ht="14.25" customHeight="1" x14ac:dyDescent="0.15">
      <c r="B10" s="94"/>
      <c r="C10" s="95"/>
      <c r="D10" s="95"/>
      <c r="E10" s="95"/>
      <c r="F10" s="95"/>
      <c r="G10" s="95"/>
      <c r="H10" s="95"/>
      <c r="I10" s="95"/>
      <c r="J10" s="95"/>
      <c r="K10" s="95"/>
      <c r="L10" s="95"/>
      <c r="M10" s="95"/>
      <c r="N10" s="95"/>
      <c r="O10" s="95"/>
      <c r="P10" s="95"/>
      <c r="Q10" s="95"/>
      <c r="R10" s="95"/>
      <c r="S10" s="95"/>
      <c r="T10" s="96"/>
    </row>
    <row r="11" spans="2:20" ht="14.25" customHeight="1" x14ac:dyDescent="0.15">
      <c r="B11" s="94"/>
      <c r="C11" s="95"/>
      <c r="D11" s="95"/>
      <c r="E11" s="95"/>
      <c r="F11" s="95"/>
      <c r="G11" s="95"/>
      <c r="H11" s="95"/>
      <c r="I11" s="95"/>
      <c r="J11" s="95"/>
      <c r="K11" s="95"/>
      <c r="L11" s="95"/>
      <c r="M11" s="95"/>
      <c r="N11" s="95"/>
      <c r="O11" s="95"/>
      <c r="P11" s="95"/>
      <c r="Q11" s="95"/>
      <c r="R11" s="95"/>
      <c r="S11" s="95"/>
      <c r="T11" s="96"/>
    </row>
    <row r="12" spans="2:20" ht="14.25" customHeight="1" x14ac:dyDescent="0.15">
      <c r="B12" s="94"/>
      <c r="C12" s="95"/>
      <c r="D12" s="95"/>
      <c r="E12" s="95"/>
      <c r="F12" s="95"/>
      <c r="G12" s="95"/>
      <c r="H12" s="95"/>
      <c r="I12" s="95"/>
      <c r="J12" s="95"/>
      <c r="K12" s="95"/>
      <c r="L12" s="95"/>
      <c r="M12" s="95"/>
      <c r="N12" s="95"/>
      <c r="O12" s="95"/>
      <c r="P12" s="95"/>
      <c r="Q12" s="95"/>
      <c r="R12" s="95"/>
      <c r="S12" s="95"/>
      <c r="T12" s="96"/>
    </row>
    <row r="13" spans="2:20" ht="14.25" customHeight="1" x14ac:dyDescent="0.15">
      <c r="B13" s="94"/>
      <c r="C13" s="95"/>
      <c r="D13" s="95"/>
      <c r="E13" s="95"/>
      <c r="F13" s="95"/>
      <c r="G13" s="95"/>
      <c r="H13" s="95"/>
      <c r="I13" s="95"/>
      <c r="J13" s="95"/>
      <c r="K13" s="95"/>
      <c r="L13" s="95"/>
      <c r="M13" s="95"/>
      <c r="N13" s="95"/>
      <c r="O13" s="95"/>
      <c r="P13" s="95"/>
      <c r="Q13" s="95"/>
      <c r="R13" s="95"/>
      <c r="S13" s="95"/>
      <c r="T13" s="96"/>
    </row>
    <row r="14" spans="2:20" ht="14.25" customHeight="1" x14ac:dyDescent="0.15">
      <c r="B14" s="94"/>
      <c r="C14" s="95"/>
      <c r="D14" s="95"/>
      <c r="E14" s="95"/>
      <c r="F14" s="95"/>
      <c r="G14" s="95"/>
      <c r="H14" s="95"/>
      <c r="I14" s="95"/>
      <c r="J14" s="95"/>
      <c r="K14" s="95"/>
      <c r="L14" s="95"/>
      <c r="M14" s="95"/>
      <c r="N14" s="95"/>
      <c r="O14" s="95"/>
      <c r="P14" s="95"/>
      <c r="Q14" s="95"/>
      <c r="R14" s="95"/>
      <c r="S14" s="95"/>
      <c r="T14" s="96"/>
    </row>
    <row r="15" spans="2:20" ht="14.25" customHeight="1" x14ac:dyDescent="0.15">
      <c r="B15" s="94"/>
      <c r="C15" s="95"/>
      <c r="D15" s="95"/>
      <c r="E15" s="95"/>
      <c r="F15" s="95"/>
      <c r="G15" s="95"/>
      <c r="H15" s="95"/>
      <c r="I15" s="95"/>
      <c r="J15" s="95"/>
      <c r="K15" s="95"/>
      <c r="L15" s="95"/>
      <c r="M15" s="95"/>
      <c r="N15" s="95"/>
      <c r="O15" s="95"/>
      <c r="P15" s="95"/>
      <c r="Q15" s="95"/>
      <c r="R15" s="95"/>
      <c r="S15" s="95"/>
      <c r="T15" s="96"/>
    </row>
    <row r="16" spans="2:20" ht="14.25" customHeight="1" x14ac:dyDescent="0.15">
      <c r="B16" s="94"/>
      <c r="C16" s="95"/>
      <c r="D16" s="95"/>
      <c r="E16" s="95"/>
      <c r="F16" s="95"/>
      <c r="G16" s="95"/>
      <c r="H16" s="95"/>
      <c r="I16" s="95"/>
      <c r="J16" s="95"/>
      <c r="K16" s="95"/>
      <c r="L16" s="95"/>
      <c r="M16" s="95"/>
      <c r="N16" s="95"/>
      <c r="O16" s="95"/>
      <c r="P16" s="95"/>
      <c r="Q16" s="95"/>
      <c r="R16" s="95"/>
      <c r="S16" s="95"/>
      <c r="T16" s="96"/>
    </row>
    <row r="17" spans="2:20" ht="14.25" customHeight="1" x14ac:dyDescent="0.15">
      <c r="B17" s="94"/>
      <c r="C17" s="95"/>
      <c r="D17" s="95"/>
      <c r="E17" s="95"/>
      <c r="F17" s="95"/>
      <c r="G17" s="95"/>
      <c r="H17" s="95"/>
      <c r="I17" s="95"/>
      <c r="J17" s="95"/>
      <c r="K17" s="95"/>
      <c r="L17" s="95"/>
      <c r="M17" s="95"/>
      <c r="N17" s="95"/>
      <c r="O17" s="95"/>
      <c r="P17" s="95"/>
      <c r="Q17" s="95"/>
      <c r="R17" s="95"/>
      <c r="S17" s="95"/>
      <c r="T17" s="96"/>
    </row>
    <row r="18" spans="2:20" ht="14.25" customHeight="1" x14ac:dyDescent="0.15">
      <c r="B18" s="94"/>
      <c r="C18" s="95"/>
      <c r="D18" s="95"/>
      <c r="E18" s="95"/>
      <c r="F18" s="95"/>
      <c r="G18" s="95"/>
      <c r="H18" s="95"/>
      <c r="I18" s="95"/>
      <c r="J18" s="95"/>
      <c r="K18" s="95"/>
      <c r="L18" s="95"/>
      <c r="M18" s="95"/>
      <c r="N18" s="95"/>
      <c r="O18" s="95"/>
      <c r="P18" s="95"/>
      <c r="Q18" s="95"/>
      <c r="R18" s="95"/>
      <c r="S18" s="95"/>
      <c r="T18" s="96"/>
    </row>
    <row r="19" spans="2:20" ht="14.25" customHeight="1" x14ac:dyDescent="0.15">
      <c r="B19" s="94"/>
      <c r="C19" s="95"/>
      <c r="D19" s="95"/>
      <c r="E19" s="95"/>
      <c r="F19" s="95"/>
      <c r="G19" s="95"/>
      <c r="H19" s="95"/>
      <c r="I19" s="95"/>
      <c r="J19" s="95"/>
      <c r="K19" s="95"/>
      <c r="L19" s="95"/>
      <c r="M19" s="95"/>
      <c r="N19" s="95"/>
      <c r="O19" s="95"/>
      <c r="P19" s="95"/>
      <c r="Q19" s="95"/>
      <c r="R19" s="95"/>
      <c r="S19" s="95"/>
      <c r="T19" s="96"/>
    </row>
    <row r="20" spans="2:20" ht="14.25" customHeight="1" x14ac:dyDescent="0.15">
      <c r="B20" s="94"/>
      <c r="C20" s="95"/>
      <c r="D20" s="95"/>
      <c r="E20" s="95"/>
      <c r="F20" s="95"/>
      <c r="G20" s="95"/>
      <c r="H20" s="95"/>
      <c r="I20" s="95"/>
      <c r="J20" s="95"/>
      <c r="K20" s="95"/>
      <c r="L20" s="95"/>
      <c r="M20" s="95"/>
      <c r="N20" s="95"/>
      <c r="O20" s="95"/>
      <c r="P20" s="95"/>
      <c r="Q20" s="95"/>
      <c r="R20" s="95"/>
      <c r="S20" s="95"/>
      <c r="T20" s="96"/>
    </row>
    <row r="21" spans="2:20" ht="17.25" customHeight="1" x14ac:dyDescent="0.15">
      <c r="B21" s="94"/>
      <c r="C21" s="95"/>
      <c r="D21" s="95"/>
      <c r="E21" s="95"/>
      <c r="F21" s="95"/>
      <c r="G21" s="95"/>
      <c r="H21" s="95"/>
      <c r="I21" s="95"/>
      <c r="J21" s="95"/>
      <c r="K21" s="95"/>
      <c r="L21" s="95"/>
      <c r="M21" s="95"/>
      <c r="N21" s="95"/>
      <c r="O21" s="95"/>
      <c r="P21" s="95"/>
      <c r="Q21" s="95"/>
      <c r="R21" s="95"/>
      <c r="S21" s="95"/>
      <c r="T21" s="96"/>
    </row>
    <row r="22" spans="2:20" x14ac:dyDescent="0.15">
      <c r="B22" s="94"/>
      <c r="C22" s="95"/>
      <c r="D22" s="95"/>
      <c r="E22" s="95"/>
      <c r="F22" s="95"/>
      <c r="G22" s="95"/>
      <c r="H22" s="95"/>
      <c r="I22" s="95"/>
      <c r="J22" s="95"/>
      <c r="K22" s="95"/>
      <c r="L22" s="95"/>
      <c r="M22" s="95"/>
      <c r="N22" s="95"/>
      <c r="O22" s="95"/>
      <c r="P22" s="95"/>
      <c r="Q22" s="95"/>
      <c r="R22" s="95"/>
      <c r="S22" s="95"/>
      <c r="T22" s="96"/>
    </row>
    <row r="23" spans="2:20" ht="15" thickBot="1" x14ac:dyDescent="0.2">
      <c r="B23" s="97"/>
      <c r="C23" s="98"/>
      <c r="D23" s="98"/>
      <c r="E23" s="98"/>
      <c r="F23" s="98"/>
      <c r="G23" s="98"/>
      <c r="H23" s="98"/>
      <c r="I23" s="98"/>
      <c r="J23" s="98"/>
      <c r="K23" s="98"/>
      <c r="L23" s="98"/>
      <c r="M23" s="98"/>
      <c r="N23" s="98"/>
      <c r="O23" s="98"/>
      <c r="P23" s="98"/>
      <c r="Q23" s="98"/>
      <c r="R23" s="98"/>
      <c r="S23" s="98"/>
      <c r="T23" s="99"/>
    </row>
    <row r="24" spans="2:20" ht="15" thickTop="1" x14ac:dyDescent="0.15"/>
  </sheetData>
  <sheetProtection formatColumns="0" formatRows="0" insertRows="0" deleteRows="0" selectLockedCells="1" sort="0" autoFilter="0"/>
  <mergeCells count="2">
    <mergeCell ref="B1:J2"/>
    <mergeCell ref="B4:T23"/>
  </mergeCells>
  <phoneticPr fontId="3"/>
  <pageMargins left="0.39370078740157483" right="0.39370078740157483" top="0.39370078740157483" bottom="0.39370078740157483" header="0.51181102362204722" footer="0.51181102362204722"/>
  <pageSetup paperSize="9" scale="81"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A1:AB58"/>
  <sheetViews>
    <sheetView zoomScale="80" workbookViewId="0">
      <selection activeCell="F11" sqref="F11"/>
    </sheetView>
  </sheetViews>
  <sheetFormatPr defaultRowHeight="15" customHeight="1" x14ac:dyDescent="0.15"/>
  <cols>
    <col min="1" max="3" width="4.375" style="2" bestFit="1" customWidth="1"/>
    <col min="4" max="4" width="9.125" style="2" bestFit="1" customWidth="1"/>
    <col min="5" max="5" width="11.125" style="2" bestFit="1" customWidth="1"/>
    <col min="6" max="6" width="14.625" style="2" bestFit="1" customWidth="1"/>
    <col min="7" max="7" width="3.875" style="2" bestFit="1" customWidth="1"/>
    <col min="8" max="8" width="14.625" style="2" bestFit="1" customWidth="1"/>
    <col min="9" max="10" width="11.125" style="2" bestFit="1" customWidth="1"/>
    <col min="11" max="11" width="9.75" style="2" bestFit="1" customWidth="1"/>
    <col min="12" max="12" width="12.5" style="2" bestFit="1" customWidth="1"/>
    <col min="13" max="13" width="10.125" style="2" bestFit="1" customWidth="1"/>
    <col min="14" max="14" width="10.5" style="2" bestFit="1" customWidth="1"/>
    <col min="15" max="15" width="4.375" style="2" bestFit="1" customWidth="1"/>
    <col min="16" max="16" width="10.875" style="2" bestFit="1" customWidth="1"/>
    <col min="17" max="19" width="11.125" style="2" bestFit="1" customWidth="1"/>
    <col min="20" max="20" width="12.5" style="2" bestFit="1" customWidth="1"/>
    <col min="21" max="21" width="11.125" style="2" bestFit="1" customWidth="1"/>
    <col min="22" max="22" width="12.5" style="2" bestFit="1" customWidth="1"/>
    <col min="23" max="23" width="4.375" style="2" bestFit="1" customWidth="1"/>
    <col min="24" max="24" width="6.625" style="4" customWidth="1"/>
    <col min="25" max="25" width="12.875" style="4" bestFit="1" customWidth="1"/>
    <col min="26" max="26" width="10.5" style="4" bestFit="1" customWidth="1"/>
    <col min="27" max="27" width="17.125" style="4" customWidth="1"/>
    <col min="28" max="256" width="9" style="4"/>
    <col min="257" max="259" width="4.375" style="4" bestFit="1" customWidth="1"/>
    <col min="260" max="260" width="9.125" style="4" bestFit="1" customWidth="1"/>
    <col min="261" max="261" width="11.125" style="4" bestFit="1" customWidth="1"/>
    <col min="262" max="262" width="14.625" style="4" bestFit="1" customWidth="1"/>
    <col min="263" max="263" width="3.875" style="4" bestFit="1" customWidth="1"/>
    <col min="264" max="264" width="14.625" style="4" bestFit="1" customWidth="1"/>
    <col min="265" max="266" width="11.125" style="4" bestFit="1" customWidth="1"/>
    <col min="267" max="267" width="9.75" style="4" bestFit="1" customWidth="1"/>
    <col min="268" max="268" width="12.5" style="4" bestFit="1" customWidth="1"/>
    <col min="269" max="269" width="10.125" style="4" bestFit="1" customWidth="1"/>
    <col min="270" max="270" width="10.5" style="4" bestFit="1" customWidth="1"/>
    <col min="271" max="271" width="4.375" style="4" bestFit="1" customWidth="1"/>
    <col min="272" max="272" width="10.875" style="4" bestFit="1" customWidth="1"/>
    <col min="273" max="275" width="11.125" style="4" bestFit="1" customWidth="1"/>
    <col min="276" max="276" width="12.5" style="4" bestFit="1" customWidth="1"/>
    <col min="277" max="277" width="11.125" style="4" bestFit="1" customWidth="1"/>
    <col min="278" max="278" width="12.5" style="4" bestFit="1" customWidth="1"/>
    <col min="279" max="279" width="4.375" style="4" bestFit="1" customWidth="1"/>
    <col min="280" max="280" width="6.625" style="4" customWidth="1"/>
    <col min="281" max="281" width="12.875" style="4" bestFit="1" customWidth="1"/>
    <col min="282" max="282" width="10.5" style="4" bestFit="1" customWidth="1"/>
    <col min="283" max="283" width="17.125" style="4" customWidth="1"/>
    <col min="284" max="512" width="9" style="4"/>
    <col min="513" max="515" width="4.375" style="4" bestFit="1" customWidth="1"/>
    <col min="516" max="516" width="9.125" style="4" bestFit="1" customWidth="1"/>
    <col min="517" max="517" width="11.125" style="4" bestFit="1" customWidth="1"/>
    <col min="518" max="518" width="14.625" style="4" bestFit="1" customWidth="1"/>
    <col min="519" max="519" width="3.875" style="4" bestFit="1" customWidth="1"/>
    <col min="520" max="520" width="14.625" style="4" bestFit="1" customWidth="1"/>
    <col min="521" max="522" width="11.125" style="4" bestFit="1" customWidth="1"/>
    <col min="523" max="523" width="9.75" style="4" bestFit="1" customWidth="1"/>
    <col min="524" max="524" width="12.5" style="4" bestFit="1" customWidth="1"/>
    <col min="525" max="525" width="10.125" style="4" bestFit="1" customWidth="1"/>
    <col min="526" max="526" width="10.5" style="4" bestFit="1" customWidth="1"/>
    <col min="527" max="527" width="4.375" style="4" bestFit="1" customWidth="1"/>
    <col min="528" max="528" width="10.875" style="4" bestFit="1" customWidth="1"/>
    <col min="529" max="531" width="11.125" style="4" bestFit="1" customWidth="1"/>
    <col min="532" max="532" width="12.5" style="4" bestFit="1" customWidth="1"/>
    <col min="533" max="533" width="11.125" style="4" bestFit="1" customWidth="1"/>
    <col min="534" max="534" width="12.5" style="4" bestFit="1" customWidth="1"/>
    <col min="535" max="535" width="4.375" style="4" bestFit="1" customWidth="1"/>
    <col min="536" max="536" width="6.625" style="4" customWidth="1"/>
    <col min="537" max="537" width="12.875" style="4" bestFit="1" customWidth="1"/>
    <col min="538" max="538" width="10.5" style="4" bestFit="1" customWidth="1"/>
    <col min="539" max="539" width="17.125" style="4" customWidth="1"/>
    <col min="540" max="768" width="9" style="4"/>
    <col min="769" max="771" width="4.375" style="4" bestFit="1" customWidth="1"/>
    <col min="772" max="772" width="9.125" style="4" bestFit="1" customWidth="1"/>
    <col min="773" max="773" width="11.125" style="4" bestFit="1" customWidth="1"/>
    <col min="774" max="774" width="14.625" style="4" bestFit="1" customWidth="1"/>
    <col min="775" max="775" width="3.875" style="4" bestFit="1" customWidth="1"/>
    <col min="776" max="776" width="14.625" style="4" bestFit="1" customWidth="1"/>
    <col min="777" max="778" width="11.125" style="4" bestFit="1" customWidth="1"/>
    <col min="779" max="779" width="9.75" style="4" bestFit="1" customWidth="1"/>
    <col min="780" max="780" width="12.5" style="4" bestFit="1" customWidth="1"/>
    <col min="781" max="781" width="10.125" style="4" bestFit="1" customWidth="1"/>
    <col min="782" max="782" width="10.5" style="4" bestFit="1" customWidth="1"/>
    <col min="783" max="783" width="4.375" style="4" bestFit="1" customWidth="1"/>
    <col min="784" max="784" width="10.875" style="4" bestFit="1" customWidth="1"/>
    <col min="785" max="787" width="11.125" style="4" bestFit="1" customWidth="1"/>
    <col min="788" max="788" width="12.5" style="4" bestFit="1" customWidth="1"/>
    <col min="789" max="789" width="11.125" style="4" bestFit="1" customWidth="1"/>
    <col min="790" max="790" width="12.5" style="4" bestFit="1" customWidth="1"/>
    <col min="791" max="791" width="4.375" style="4" bestFit="1" customWidth="1"/>
    <col min="792" max="792" width="6.625" style="4" customWidth="1"/>
    <col min="793" max="793" width="12.875" style="4" bestFit="1" customWidth="1"/>
    <col min="794" max="794" width="10.5" style="4" bestFit="1" customWidth="1"/>
    <col min="795" max="795" width="17.125" style="4" customWidth="1"/>
    <col min="796" max="1024" width="9" style="4"/>
    <col min="1025" max="1027" width="4.375" style="4" bestFit="1" customWidth="1"/>
    <col min="1028" max="1028" width="9.125" style="4" bestFit="1" customWidth="1"/>
    <col min="1029" max="1029" width="11.125" style="4" bestFit="1" customWidth="1"/>
    <col min="1030" max="1030" width="14.625" style="4" bestFit="1" customWidth="1"/>
    <col min="1031" max="1031" width="3.875" style="4" bestFit="1" customWidth="1"/>
    <col min="1032" max="1032" width="14.625" style="4" bestFit="1" customWidth="1"/>
    <col min="1033" max="1034" width="11.125" style="4" bestFit="1" customWidth="1"/>
    <col min="1035" max="1035" width="9.75" style="4" bestFit="1" customWidth="1"/>
    <col min="1036" max="1036" width="12.5" style="4" bestFit="1" customWidth="1"/>
    <col min="1037" max="1037" width="10.125" style="4" bestFit="1" customWidth="1"/>
    <col min="1038" max="1038" width="10.5" style="4" bestFit="1" customWidth="1"/>
    <col min="1039" max="1039" width="4.375" style="4" bestFit="1" customWidth="1"/>
    <col min="1040" max="1040" width="10.875" style="4" bestFit="1" customWidth="1"/>
    <col min="1041" max="1043" width="11.125" style="4" bestFit="1" customWidth="1"/>
    <col min="1044" max="1044" width="12.5" style="4" bestFit="1" customWidth="1"/>
    <col min="1045" max="1045" width="11.125" style="4" bestFit="1" customWidth="1"/>
    <col min="1046" max="1046" width="12.5" style="4" bestFit="1" customWidth="1"/>
    <col min="1047" max="1047" width="4.375" style="4" bestFit="1" customWidth="1"/>
    <col min="1048" max="1048" width="6.625" style="4" customWidth="1"/>
    <col min="1049" max="1049" width="12.875" style="4" bestFit="1" customWidth="1"/>
    <col min="1050" max="1050" width="10.5" style="4" bestFit="1" customWidth="1"/>
    <col min="1051" max="1051" width="17.125" style="4" customWidth="1"/>
    <col min="1052" max="1280" width="9" style="4"/>
    <col min="1281" max="1283" width="4.375" style="4" bestFit="1" customWidth="1"/>
    <col min="1284" max="1284" width="9.125" style="4" bestFit="1" customWidth="1"/>
    <col min="1285" max="1285" width="11.125" style="4" bestFit="1" customWidth="1"/>
    <col min="1286" max="1286" width="14.625" style="4" bestFit="1" customWidth="1"/>
    <col min="1287" max="1287" width="3.875" style="4" bestFit="1" customWidth="1"/>
    <col min="1288" max="1288" width="14.625" style="4" bestFit="1" customWidth="1"/>
    <col min="1289" max="1290" width="11.125" style="4" bestFit="1" customWidth="1"/>
    <col min="1291" max="1291" width="9.75" style="4" bestFit="1" customWidth="1"/>
    <col min="1292" max="1292" width="12.5" style="4" bestFit="1" customWidth="1"/>
    <col min="1293" max="1293" width="10.125" style="4" bestFit="1" customWidth="1"/>
    <col min="1294" max="1294" width="10.5" style="4" bestFit="1" customWidth="1"/>
    <col min="1295" max="1295" width="4.375" style="4" bestFit="1" customWidth="1"/>
    <col min="1296" max="1296" width="10.875" style="4" bestFit="1" customWidth="1"/>
    <col min="1297" max="1299" width="11.125" style="4" bestFit="1" customWidth="1"/>
    <col min="1300" max="1300" width="12.5" style="4" bestFit="1" customWidth="1"/>
    <col min="1301" max="1301" width="11.125" style="4" bestFit="1" customWidth="1"/>
    <col min="1302" max="1302" width="12.5" style="4" bestFit="1" customWidth="1"/>
    <col min="1303" max="1303" width="4.375" style="4" bestFit="1" customWidth="1"/>
    <col min="1304" max="1304" width="6.625" style="4" customWidth="1"/>
    <col min="1305" max="1305" width="12.875" style="4" bestFit="1" customWidth="1"/>
    <col min="1306" max="1306" width="10.5" style="4" bestFit="1" customWidth="1"/>
    <col min="1307" max="1307" width="17.125" style="4" customWidth="1"/>
    <col min="1308" max="1536" width="9" style="4"/>
    <col min="1537" max="1539" width="4.375" style="4" bestFit="1" customWidth="1"/>
    <col min="1540" max="1540" width="9.125" style="4" bestFit="1" customWidth="1"/>
    <col min="1541" max="1541" width="11.125" style="4" bestFit="1" customWidth="1"/>
    <col min="1542" max="1542" width="14.625" style="4" bestFit="1" customWidth="1"/>
    <col min="1543" max="1543" width="3.875" style="4" bestFit="1" customWidth="1"/>
    <col min="1544" max="1544" width="14.625" style="4" bestFit="1" customWidth="1"/>
    <col min="1545" max="1546" width="11.125" style="4" bestFit="1" customWidth="1"/>
    <col min="1547" max="1547" width="9.75" style="4" bestFit="1" customWidth="1"/>
    <col min="1548" max="1548" width="12.5" style="4" bestFit="1" customWidth="1"/>
    <col min="1549" max="1549" width="10.125" style="4" bestFit="1" customWidth="1"/>
    <col min="1550" max="1550" width="10.5" style="4" bestFit="1" customWidth="1"/>
    <col min="1551" max="1551" width="4.375" style="4" bestFit="1" customWidth="1"/>
    <col min="1552" max="1552" width="10.875" style="4" bestFit="1" customWidth="1"/>
    <col min="1553" max="1555" width="11.125" style="4" bestFit="1" customWidth="1"/>
    <col min="1556" max="1556" width="12.5" style="4" bestFit="1" customWidth="1"/>
    <col min="1557" max="1557" width="11.125" style="4" bestFit="1" customWidth="1"/>
    <col min="1558" max="1558" width="12.5" style="4" bestFit="1" customWidth="1"/>
    <col min="1559" max="1559" width="4.375" style="4" bestFit="1" customWidth="1"/>
    <col min="1560" max="1560" width="6.625" style="4" customWidth="1"/>
    <col min="1561" max="1561" width="12.875" style="4" bestFit="1" customWidth="1"/>
    <col min="1562" max="1562" width="10.5" style="4" bestFit="1" customWidth="1"/>
    <col min="1563" max="1563" width="17.125" style="4" customWidth="1"/>
    <col min="1564" max="1792" width="9" style="4"/>
    <col min="1793" max="1795" width="4.375" style="4" bestFit="1" customWidth="1"/>
    <col min="1796" max="1796" width="9.125" style="4" bestFit="1" customWidth="1"/>
    <col min="1797" max="1797" width="11.125" style="4" bestFit="1" customWidth="1"/>
    <col min="1798" max="1798" width="14.625" style="4" bestFit="1" customWidth="1"/>
    <col min="1799" max="1799" width="3.875" style="4" bestFit="1" customWidth="1"/>
    <col min="1800" max="1800" width="14.625" style="4" bestFit="1" customWidth="1"/>
    <col min="1801" max="1802" width="11.125" style="4" bestFit="1" customWidth="1"/>
    <col min="1803" max="1803" width="9.75" style="4" bestFit="1" customWidth="1"/>
    <col min="1804" max="1804" width="12.5" style="4" bestFit="1" customWidth="1"/>
    <col min="1805" max="1805" width="10.125" style="4" bestFit="1" customWidth="1"/>
    <col min="1806" max="1806" width="10.5" style="4" bestFit="1" customWidth="1"/>
    <col min="1807" max="1807" width="4.375" style="4" bestFit="1" customWidth="1"/>
    <col min="1808" max="1808" width="10.875" style="4" bestFit="1" customWidth="1"/>
    <col min="1809" max="1811" width="11.125" style="4" bestFit="1" customWidth="1"/>
    <col min="1812" max="1812" width="12.5" style="4" bestFit="1" customWidth="1"/>
    <col min="1813" max="1813" width="11.125" style="4" bestFit="1" customWidth="1"/>
    <col min="1814" max="1814" width="12.5" style="4" bestFit="1" customWidth="1"/>
    <col min="1815" max="1815" width="4.375" style="4" bestFit="1" customWidth="1"/>
    <col min="1816" max="1816" width="6.625" style="4" customWidth="1"/>
    <col min="1817" max="1817" width="12.875" style="4" bestFit="1" customWidth="1"/>
    <col min="1818" max="1818" width="10.5" style="4" bestFit="1" customWidth="1"/>
    <col min="1819" max="1819" width="17.125" style="4" customWidth="1"/>
    <col min="1820" max="2048" width="9" style="4"/>
    <col min="2049" max="2051" width="4.375" style="4" bestFit="1" customWidth="1"/>
    <col min="2052" max="2052" width="9.125" style="4" bestFit="1" customWidth="1"/>
    <col min="2053" max="2053" width="11.125" style="4" bestFit="1" customWidth="1"/>
    <col min="2054" max="2054" width="14.625" style="4" bestFit="1" customWidth="1"/>
    <col min="2055" max="2055" width="3.875" style="4" bestFit="1" customWidth="1"/>
    <col min="2056" max="2056" width="14.625" style="4" bestFit="1" customWidth="1"/>
    <col min="2057" max="2058" width="11.125" style="4" bestFit="1" customWidth="1"/>
    <col min="2059" max="2059" width="9.75" style="4" bestFit="1" customWidth="1"/>
    <col min="2060" max="2060" width="12.5" style="4" bestFit="1" customWidth="1"/>
    <col min="2061" max="2061" width="10.125" style="4" bestFit="1" customWidth="1"/>
    <col min="2062" max="2062" width="10.5" style="4" bestFit="1" customWidth="1"/>
    <col min="2063" max="2063" width="4.375" style="4" bestFit="1" customWidth="1"/>
    <col min="2064" max="2064" width="10.875" style="4" bestFit="1" customWidth="1"/>
    <col min="2065" max="2067" width="11.125" style="4" bestFit="1" customWidth="1"/>
    <col min="2068" max="2068" width="12.5" style="4" bestFit="1" customWidth="1"/>
    <col min="2069" max="2069" width="11.125" style="4" bestFit="1" customWidth="1"/>
    <col min="2070" max="2070" width="12.5" style="4" bestFit="1" customWidth="1"/>
    <col min="2071" max="2071" width="4.375" style="4" bestFit="1" customWidth="1"/>
    <col min="2072" max="2072" width="6.625" style="4" customWidth="1"/>
    <col min="2073" max="2073" width="12.875" style="4" bestFit="1" customWidth="1"/>
    <col min="2074" max="2074" width="10.5" style="4" bestFit="1" customWidth="1"/>
    <col min="2075" max="2075" width="17.125" style="4" customWidth="1"/>
    <col min="2076" max="2304" width="9" style="4"/>
    <col min="2305" max="2307" width="4.375" style="4" bestFit="1" customWidth="1"/>
    <col min="2308" max="2308" width="9.125" style="4" bestFit="1" customWidth="1"/>
    <col min="2309" max="2309" width="11.125" style="4" bestFit="1" customWidth="1"/>
    <col min="2310" max="2310" width="14.625" style="4" bestFit="1" customWidth="1"/>
    <col min="2311" max="2311" width="3.875" style="4" bestFit="1" customWidth="1"/>
    <col min="2312" max="2312" width="14.625" style="4" bestFit="1" customWidth="1"/>
    <col min="2313" max="2314" width="11.125" style="4" bestFit="1" customWidth="1"/>
    <col min="2315" max="2315" width="9.75" style="4" bestFit="1" customWidth="1"/>
    <col min="2316" max="2316" width="12.5" style="4" bestFit="1" customWidth="1"/>
    <col min="2317" max="2317" width="10.125" style="4" bestFit="1" customWidth="1"/>
    <col min="2318" max="2318" width="10.5" style="4" bestFit="1" customWidth="1"/>
    <col min="2319" max="2319" width="4.375" style="4" bestFit="1" customWidth="1"/>
    <col min="2320" max="2320" width="10.875" style="4" bestFit="1" customWidth="1"/>
    <col min="2321" max="2323" width="11.125" style="4" bestFit="1" customWidth="1"/>
    <col min="2324" max="2324" width="12.5" style="4" bestFit="1" customWidth="1"/>
    <col min="2325" max="2325" width="11.125" style="4" bestFit="1" customWidth="1"/>
    <col min="2326" max="2326" width="12.5" style="4" bestFit="1" customWidth="1"/>
    <col min="2327" max="2327" width="4.375" style="4" bestFit="1" customWidth="1"/>
    <col min="2328" max="2328" width="6.625" style="4" customWidth="1"/>
    <col min="2329" max="2329" width="12.875" style="4" bestFit="1" customWidth="1"/>
    <col min="2330" max="2330" width="10.5" style="4" bestFit="1" customWidth="1"/>
    <col min="2331" max="2331" width="17.125" style="4" customWidth="1"/>
    <col min="2332" max="2560" width="9" style="4"/>
    <col min="2561" max="2563" width="4.375" style="4" bestFit="1" customWidth="1"/>
    <col min="2564" max="2564" width="9.125" style="4" bestFit="1" customWidth="1"/>
    <col min="2565" max="2565" width="11.125" style="4" bestFit="1" customWidth="1"/>
    <col min="2566" max="2566" width="14.625" style="4" bestFit="1" customWidth="1"/>
    <col min="2567" max="2567" width="3.875" style="4" bestFit="1" customWidth="1"/>
    <col min="2568" max="2568" width="14.625" style="4" bestFit="1" customWidth="1"/>
    <col min="2569" max="2570" width="11.125" style="4" bestFit="1" customWidth="1"/>
    <col min="2571" max="2571" width="9.75" style="4" bestFit="1" customWidth="1"/>
    <col min="2572" max="2572" width="12.5" style="4" bestFit="1" customWidth="1"/>
    <col min="2573" max="2573" width="10.125" style="4" bestFit="1" customWidth="1"/>
    <col min="2574" max="2574" width="10.5" style="4" bestFit="1" customWidth="1"/>
    <col min="2575" max="2575" width="4.375" style="4" bestFit="1" customWidth="1"/>
    <col min="2576" max="2576" width="10.875" style="4" bestFit="1" customWidth="1"/>
    <col min="2577" max="2579" width="11.125" style="4" bestFit="1" customWidth="1"/>
    <col min="2580" max="2580" width="12.5" style="4" bestFit="1" customWidth="1"/>
    <col min="2581" max="2581" width="11.125" style="4" bestFit="1" customWidth="1"/>
    <col min="2582" max="2582" width="12.5" style="4" bestFit="1" customWidth="1"/>
    <col min="2583" max="2583" width="4.375" style="4" bestFit="1" customWidth="1"/>
    <col min="2584" max="2584" width="6.625" style="4" customWidth="1"/>
    <col min="2585" max="2585" width="12.875" style="4" bestFit="1" customWidth="1"/>
    <col min="2586" max="2586" width="10.5" style="4" bestFit="1" customWidth="1"/>
    <col min="2587" max="2587" width="17.125" style="4" customWidth="1"/>
    <col min="2588" max="2816" width="9" style="4"/>
    <col min="2817" max="2819" width="4.375" style="4" bestFit="1" customWidth="1"/>
    <col min="2820" max="2820" width="9.125" style="4" bestFit="1" customWidth="1"/>
    <col min="2821" max="2821" width="11.125" style="4" bestFit="1" customWidth="1"/>
    <col min="2822" max="2822" width="14.625" style="4" bestFit="1" customWidth="1"/>
    <col min="2823" max="2823" width="3.875" style="4" bestFit="1" customWidth="1"/>
    <col min="2824" max="2824" width="14.625" style="4" bestFit="1" customWidth="1"/>
    <col min="2825" max="2826" width="11.125" style="4" bestFit="1" customWidth="1"/>
    <col min="2827" max="2827" width="9.75" style="4" bestFit="1" customWidth="1"/>
    <col min="2828" max="2828" width="12.5" style="4" bestFit="1" customWidth="1"/>
    <col min="2829" max="2829" width="10.125" style="4" bestFit="1" customWidth="1"/>
    <col min="2830" max="2830" width="10.5" style="4" bestFit="1" customWidth="1"/>
    <col min="2831" max="2831" width="4.375" style="4" bestFit="1" customWidth="1"/>
    <col min="2832" max="2832" width="10.875" style="4" bestFit="1" customWidth="1"/>
    <col min="2833" max="2835" width="11.125" style="4" bestFit="1" customWidth="1"/>
    <col min="2836" max="2836" width="12.5" style="4" bestFit="1" customWidth="1"/>
    <col min="2837" max="2837" width="11.125" style="4" bestFit="1" customWidth="1"/>
    <col min="2838" max="2838" width="12.5" style="4" bestFit="1" customWidth="1"/>
    <col min="2839" max="2839" width="4.375" style="4" bestFit="1" customWidth="1"/>
    <col min="2840" max="2840" width="6.625" style="4" customWidth="1"/>
    <col min="2841" max="2841" width="12.875" style="4" bestFit="1" customWidth="1"/>
    <col min="2842" max="2842" width="10.5" style="4" bestFit="1" customWidth="1"/>
    <col min="2843" max="2843" width="17.125" style="4" customWidth="1"/>
    <col min="2844" max="3072" width="9" style="4"/>
    <col min="3073" max="3075" width="4.375" style="4" bestFit="1" customWidth="1"/>
    <col min="3076" max="3076" width="9.125" style="4" bestFit="1" customWidth="1"/>
    <col min="3077" max="3077" width="11.125" style="4" bestFit="1" customWidth="1"/>
    <col min="3078" max="3078" width="14.625" style="4" bestFit="1" customWidth="1"/>
    <col min="3079" max="3079" width="3.875" style="4" bestFit="1" customWidth="1"/>
    <col min="3080" max="3080" width="14.625" style="4" bestFit="1" customWidth="1"/>
    <col min="3081" max="3082" width="11.125" style="4" bestFit="1" customWidth="1"/>
    <col min="3083" max="3083" width="9.75" style="4" bestFit="1" customWidth="1"/>
    <col min="3084" max="3084" width="12.5" style="4" bestFit="1" customWidth="1"/>
    <col min="3085" max="3085" width="10.125" style="4" bestFit="1" customWidth="1"/>
    <col min="3086" max="3086" width="10.5" style="4" bestFit="1" customWidth="1"/>
    <col min="3087" max="3087" width="4.375" style="4" bestFit="1" customWidth="1"/>
    <col min="3088" max="3088" width="10.875" style="4" bestFit="1" customWidth="1"/>
    <col min="3089" max="3091" width="11.125" style="4" bestFit="1" customWidth="1"/>
    <col min="3092" max="3092" width="12.5" style="4" bestFit="1" customWidth="1"/>
    <col min="3093" max="3093" width="11.125" style="4" bestFit="1" customWidth="1"/>
    <col min="3094" max="3094" width="12.5" style="4" bestFit="1" customWidth="1"/>
    <col min="3095" max="3095" width="4.375" style="4" bestFit="1" customWidth="1"/>
    <col min="3096" max="3096" width="6.625" style="4" customWidth="1"/>
    <col min="3097" max="3097" width="12.875" style="4" bestFit="1" customWidth="1"/>
    <col min="3098" max="3098" width="10.5" style="4" bestFit="1" customWidth="1"/>
    <col min="3099" max="3099" width="17.125" style="4" customWidth="1"/>
    <col min="3100" max="3328" width="9" style="4"/>
    <col min="3329" max="3331" width="4.375" style="4" bestFit="1" customWidth="1"/>
    <col min="3332" max="3332" width="9.125" style="4" bestFit="1" customWidth="1"/>
    <col min="3333" max="3333" width="11.125" style="4" bestFit="1" customWidth="1"/>
    <col min="3334" max="3334" width="14.625" style="4" bestFit="1" customWidth="1"/>
    <col min="3335" max="3335" width="3.875" style="4" bestFit="1" customWidth="1"/>
    <col min="3336" max="3336" width="14.625" style="4" bestFit="1" customWidth="1"/>
    <col min="3337" max="3338" width="11.125" style="4" bestFit="1" customWidth="1"/>
    <col min="3339" max="3339" width="9.75" style="4" bestFit="1" customWidth="1"/>
    <col min="3340" max="3340" width="12.5" style="4" bestFit="1" customWidth="1"/>
    <col min="3341" max="3341" width="10.125" style="4" bestFit="1" customWidth="1"/>
    <col min="3342" max="3342" width="10.5" style="4" bestFit="1" customWidth="1"/>
    <col min="3343" max="3343" width="4.375" style="4" bestFit="1" customWidth="1"/>
    <col min="3344" max="3344" width="10.875" style="4" bestFit="1" customWidth="1"/>
    <col min="3345" max="3347" width="11.125" style="4" bestFit="1" customWidth="1"/>
    <col min="3348" max="3348" width="12.5" style="4" bestFit="1" customWidth="1"/>
    <col min="3349" max="3349" width="11.125" style="4" bestFit="1" customWidth="1"/>
    <col min="3350" max="3350" width="12.5" style="4" bestFit="1" customWidth="1"/>
    <col min="3351" max="3351" width="4.375" style="4" bestFit="1" customWidth="1"/>
    <col min="3352" max="3352" width="6.625" style="4" customWidth="1"/>
    <col min="3353" max="3353" width="12.875" style="4" bestFit="1" customWidth="1"/>
    <col min="3354" max="3354" width="10.5" style="4" bestFit="1" customWidth="1"/>
    <col min="3355" max="3355" width="17.125" style="4" customWidth="1"/>
    <col min="3356" max="3584" width="9" style="4"/>
    <col min="3585" max="3587" width="4.375" style="4" bestFit="1" customWidth="1"/>
    <col min="3588" max="3588" width="9.125" style="4" bestFit="1" customWidth="1"/>
    <col min="3589" max="3589" width="11.125" style="4" bestFit="1" customWidth="1"/>
    <col min="3590" max="3590" width="14.625" style="4" bestFit="1" customWidth="1"/>
    <col min="3591" max="3591" width="3.875" style="4" bestFit="1" customWidth="1"/>
    <col min="3592" max="3592" width="14.625" style="4" bestFit="1" customWidth="1"/>
    <col min="3593" max="3594" width="11.125" style="4" bestFit="1" customWidth="1"/>
    <col min="3595" max="3595" width="9.75" style="4" bestFit="1" customWidth="1"/>
    <col min="3596" max="3596" width="12.5" style="4" bestFit="1" customWidth="1"/>
    <col min="3597" max="3597" width="10.125" style="4" bestFit="1" customWidth="1"/>
    <col min="3598" max="3598" width="10.5" style="4" bestFit="1" customWidth="1"/>
    <col min="3599" max="3599" width="4.375" style="4" bestFit="1" customWidth="1"/>
    <col min="3600" max="3600" width="10.875" style="4" bestFit="1" customWidth="1"/>
    <col min="3601" max="3603" width="11.125" style="4" bestFit="1" customWidth="1"/>
    <col min="3604" max="3604" width="12.5" style="4" bestFit="1" customWidth="1"/>
    <col min="3605" max="3605" width="11.125" style="4" bestFit="1" customWidth="1"/>
    <col min="3606" max="3606" width="12.5" style="4" bestFit="1" customWidth="1"/>
    <col min="3607" max="3607" width="4.375" style="4" bestFit="1" customWidth="1"/>
    <col min="3608" max="3608" width="6.625" style="4" customWidth="1"/>
    <col min="3609" max="3609" width="12.875" style="4" bestFit="1" customWidth="1"/>
    <col min="3610" max="3610" width="10.5" style="4" bestFit="1" customWidth="1"/>
    <col min="3611" max="3611" width="17.125" style="4" customWidth="1"/>
    <col min="3612" max="3840" width="9" style="4"/>
    <col min="3841" max="3843" width="4.375" style="4" bestFit="1" customWidth="1"/>
    <col min="3844" max="3844" width="9.125" style="4" bestFit="1" customWidth="1"/>
    <col min="3845" max="3845" width="11.125" style="4" bestFit="1" customWidth="1"/>
    <col min="3846" max="3846" width="14.625" style="4" bestFit="1" customWidth="1"/>
    <col min="3847" max="3847" width="3.875" style="4" bestFit="1" customWidth="1"/>
    <col min="3848" max="3848" width="14.625" style="4" bestFit="1" customWidth="1"/>
    <col min="3849" max="3850" width="11.125" style="4" bestFit="1" customWidth="1"/>
    <col min="3851" max="3851" width="9.75" style="4" bestFit="1" customWidth="1"/>
    <col min="3852" max="3852" width="12.5" style="4" bestFit="1" customWidth="1"/>
    <col min="3853" max="3853" width="10.125" style="4" bestFit="1" customWidth="1"/>
    <col min="3854" max="3854" width="10.5" style="4" bestFit="1" customWidth="1"/>
    <col min="3855" max="3855" width="4.375" style="4" bestFit="1" customWidth="1"/>
    <col min="3856" max="3856" width="10.875" style="4" bestFit="1" customWidth="1"/>
    <col min="3857" max="3859" width="11.125" style="4" bestFit="1" customWidth="1"/>
    <col min="3860" max="3860" width="12.5" style="4" bestFit="1" customWidth="1"/>
    <col min="3861" max="3861" width="11.125" style="4" bestFit="1" customWidth="1"/>
    <col min="3862" max="3862" width="12.5" style="4" bestFit="1" customWidth="1"/>
    <col min="3863" max="3863" width="4.375" style="4" bestFit="1" customWidth="1"/>
    <col min="3864" max="3864" width="6.625" style="4" customWidth="1"/>
    <col min="3865" max="3865" width="12.875" style="4" bestFit="1" customWidth="1"/>
    <col min="3866" max="3866" width="10.5" style="4" bestFit="1" customWidth="1"/>
    <col min="3867" max="3867" width="17.125" style="4" customWidth="1"/>
    <col min="3868" max="4096" width="9" style="4"/>
    <col min="4097" max="4099" width="4.375" style="4" bestFit="1" customWidth="1"/>
    <col min="4100" max="4100" width="9.125" style="4" bestFit="1" customWidth="1"/>
    <col min="4101" max="4101" width="11.125" style="4" bestFit="1" customWidth="1"/>
    <col min="4102" max="4102" width="14.625" style="4" bestFit="1" customWidth="1"/>
    <col min="4103" max="4103" width="3.875" style="4" bestFit="1" customWidth="1"/>
    <col min="4104" max="4104" width="14.625" style="4" bestFit="1" customWidth="1"/>
    <col min="4105" max="4106" width="11.125" style="4" bestFit="1" customWidth="1"/>
    <col min="4107" max="4107" width="9.75" style="4" bestFit="1" customWidth="1"/>
    <col min="4108" max="4108" width="12.5" style="4" bestFit="1" customWidth="1"/>
    <col min="4109" max="4109" width="10.125" style="4" bestFit="1" customWidth="1"/>
    <col min="4110" max="4110" width="10.5" style="4" bestFit="1" customWidth="1"/>
    <col min="4111" max="4111" width="4.375" style="4" bestFit="1" customWidth="1"/>
    <col min="4112" max="4112" width="10.875" style="4" bestFit="1" customWidth="1"/>
    <col min="4113" max="4115" width="11.125" style="4" bestFit="1" customWidth="1"/>
    <col min="4116" max="4116" width="12.5" style="4" bestFit="1" customWidth="1"/>
    <col min="4117" max="4117" width="11.125" style="4" bestFit="1" customWidth="1"/>
    <col min="4118" max="4118" width="12.5" style="4" bestFit="1" customWidth="1"/>
    <col min="4119" max="4119" width="4.375" style="4" bestFit="1" customWidth="1"/>
    <col min="4120" max="4120" width="6.625" style="4" customWidth="1"/>
    <col min="4121" max="4121" width="12.875" style="4" bestFit="1" customWidth="1"/>
    <col min="4122" max="4122" width="10.5" style="4" bestFit="1" customWidth="1"/>
    <col min="4123" max="4123" width="17.125" style="4" customWidth="1"/>
    <col min="4124" max="4352" width="9" style="4"/>
    <col min="4353" max="4355" width="4.375" style="4" bestFit="1" customWidth="1"/>
    <col min="4356" max="4356" width="9.125" style="4" bestFit="1" customWidth="1"/>
    <col min="4357" max="4357" width="11.125" style="4" bestFit="1" customWidth="1"/>
    <col min="4358" max="4358" width="14.625" style="4" bestFit="1" customWidth="1"/>
    <col min="4359" max="4359" width="3.875" style="4" bestFit="1" customWidth="1"/>
    <col min="4360" max="4360" width="14.625" style="4" bestFit="1" customWidth="1"/>
    <col min="4361" max="4362" width="11.125" style="4" bestFit="1" customWidth="1"/>
    <col min="4363" max="4363" width="9.75" style="4" bestFit="1" customWidth="1"/>
    <col min="4364" max="4364" width="12.5" style="4" bestFit="1" customWidth="1"/>
    <col min="4365" max="4365" width="10.125" style="4" bestFit="1" customWidth="1"/>
    <col min="4366" max="4366" width="10.5" style="4" bestFit="1" customWidth="1"/>
    <col min="4367" max="4367" width="4.375" style="4" bestFit="1" customWidth="1"/>
    <col min="4368" max="4368" width="10.875" style="4" bestFit="1" customWidth="1"/>
    <col min="4369" max="4371" width="11.125" style="4" bestFit="1" customWidth="1"/>
    <col min="4372" max="4372" width="12.5" style="4" bestFit="1" customWidth="1"/>
    <col min="4373" max="4373" width="11.125" style="4" bestFit="1" customWidth="1"/>
    <col min="4374" max="4374" width="12.5" style="4" bestFit="1" customWidth="1"/>
    <col min="4375" max="4375" width="4.375" style="4" bestFit="1" customWidth="1"/>
    <col min="4376" max="4376" width="6.625" style="4" customWidth="1"/>
    <col min="4377" max="4377" width="12.875" style="4" bestFit="1" customWidth="1"/>
    <col min="4378" max="4378" width="10.5" style="4" bestFit="1" customWidth="1"/>
    <col min="4379" max="4379" width="17.125" style="4" customWidth="1"/>
    <col min="4380" max="4608" width="9" style="4"/>
    <col min="4609" max="4611" width="4.375" style="4" bestFit="1" customWidth="1"/>
    <col min="4612" max="4612" width="9.125" style="4" bestFit="1" customWidth="1"/>
    <col min="4613" max="4613" width="11.125" style="4" bestFit="1" customWidth="1"/>
    <col min="4614" max="4614" width="14.625" style="4" bestFit="1" customWidth="1"/>
    <col min="4615" max="4615" width="3.875" style="4" bestFit="1" customWidth="1"/>
    <col min="4616" max="4616" width="14.625" style="4" bestFit="1" customWidth="1"/>
    <col min="4617" max="4618" width="11.125" style="4" bestFit="1" customWidth="1"/>
    <col min="4619" max="4619" width="9.75" style="4" bestFit="1" customWidth="1"/>
    <col min="4620" max="4620" width="12.5" style="4" bestFit="1" customWidth="1"/>
    <col min="4621" max="4621" width="10.125" style="4" bestFit="1" customWidth="1"/>
    <col min="4622" max="4622" width="10.5" style="4" bestFit="1" customWidth="1"/>
    <col min="4623" max="4623" width="4.375" style="4" bestFit="1" customWidth="1"/>
    <col min="4624" max="4624" width="10.875" style="4" bestFit="1" customWidth="1"/>
    <col min="4625" max="4627" width="11.125" style="4" bestFit="1" customWidth="1"/>
    <col min="4628" max="4628" width="12.5" style="4" bestFit="1" customWidth="1"/>
    <col min="4629" max="4629" width="11.125" style="4" bestFit="1" customWidth="1"/>
    <col min="4630" max="4630" width="12.5" style="4" bestFit="1" customWidth="1"/>
    <col min="4631" max="4631" width="4.375" style="4" bestFit="1" customWidth="1"/>
    <col min="4632" max="4632" width="6.625" style="4" customWidth="1"/>
    <col min="4633" max="4633" width="12.875" style="4" bestFit="1" customWidth="1"/>
    <col min="4634" max="4634" width="10.5" style="4" bestFit="1" customWidth="1"/>
    <col min="4635" max="4635" width="17.125" style="4" customWidth="1"/>
    <col min="4636" max="4864" width="9" style="4"/>
    <col min="4865" max="4867" width="4.375" style="4" bestFit="1" customWidth="1"/>
    <col min="4868" max="4868" width="9.125" style="4" bestFit="1" customWidth="1"/>
    <col min="4869" max="4869" width="11.125" style="4" bestFit="1" customWidth="1"/>
    <col min="4870" max="4870" width="14.625" style="4" bestFit="1" customWidth="1"/>
    <col min="4871" max="4871" width="3.875" style="4" bestFit="1" customWidth="1"/>
    <col min="4872" max="4872" width="14.625" style="4" bestFit="1" customWidth="1"/>
    <col min="4873" max="4874" width="11.125" style="4" bestFit="1" customWidth="1"/>
    <col min="4875" max="4875" width="9.75" style="4" bestFit="1" customWidth="1"/>
    <col min="4876" max="4876" width="12.5" style="4" bestFit="1" customWidth="1"/>
    <col min="4877" max="4877" width="10.125" style="4" bestFit="1" customWidth="1"/>
    <col min="4878" max="4878" width="10.5" style="4" bestFit="1" customWidth="1"/>
    <col min="4879" max="4879" width="4.375" style="4" bestFit="1" customWidth="1"/>
    <col min="4880" max="4880" width="10.875" style="4" bestFit="1" customWidth="1"/>
    <col min="4881" max="4883" width="11.125" style="4" bestFit="1" customWidth="1"/>
    <col min="4884" max="4884" width="12.5" style="4" bestFit="1" customWidth="1"/>
    <col min="4885" max="4885" width="11.125" style="4" bestFit="1" customWidth="1"/>
    <col min="4886" max="4886" width="12.5" style="4" bestFit="1" customWidth="1"/>
    <col min="4887" max="4887" width="4.375" style="4" bestFit="1" customWidth="1"/>
    <col min="4888" max="4888" width="6.625" style="4" customWidth="1"/>
    <col min="4889" max="4889" width="12.875" style="4" bestFit="1" customWidth="1"/>
    <col min="4890" max="4890" width="10.5" style="4" bestFit="1" customWidth="1"/>
    <col min="4891" max="4891" width="17.125" style="4" customWidth="1"/>
    <col min="4892" max="5120" width="9" style="4"/>
    <col min="5121" max="5123" width="4.375" style="4" bestFit="1" customWidth="1"/>
    <col min="5124" max="5124" width="9.125" style="4" bestFit="1" customWidth="1"/>
    <col min="5125" max="5125" width="11.125" style="4" bestFit="1" customWidth="1"/>
    <col min="5126" max="5126" width="14.625" style="4" bestFit="1" customWidth="1"/>
    <col min="5127" max="5127" width="3.875" style="4" bestFit="1" customWidth="1"/>
    <col min="5128" max="5128" width="14.625" style="4" bestFit="1" customWidth="1"/>
    <col min="5129" max="5130" width="11.125" style="4" bestFit="1" customWidth="1"/>
    <col min="5131" max="5131" width="9.75" style="4" bestFit="1" customWidth="1"/>
    <col min="5132" max="5132" width="12.5" style="4" bestFit="1" customWidth="1"/>
    <col min="5133" max="5133" width="10.125" style="4" bestFit="1" customWidth="1"/>
    <col min="5134" max="5134" width="10.5" style="4" bestFit="1" customWidth="1"/>
    <col min="5135" max="5135" width="4.375" style="4" bestFit="1" customWidth="1"/>
    <col min="5136" max="5136" width="10.875" style="4" bestFit="1" customWidth="1"/>
    <col min="5137" max="5139" width="11.125" style="4" bestFit="1" customWidth="1"/>
    <col min="5140" max="5140" width="12.5" style="4" bestFit="1" customWidth="1"/>
    <col min="5141" max="5141" width="11.125" style="4" bestFit="1" customWidth="1"/>
    <col min="5142" max="5142" width="12.5" style="4" bestFit="1" customWidth="1"/>
    <col min="5143" max="5143" width="4.375" style="4" bestFit="1" customWidth="1"/>
    <col min="5144" max="5144" width="6.625" style="4" customWidth="1"/>
    <col min="5145" max="5145" width="12.875" style="4" bestFit="1" customWidth="1"/>
    <col min="5146" max="5146" width="10.5" style="4" bestFit="1" customWidth="1"/>
    <col min="5147" max="5147" width="17.125" style="4" customWidth="1"/>
    <col min="5148" max="5376" width="9" style="4"/>
    <col min="5377" max="5379" width="4.375" style="4" bestFit="1" customWidth="1"/>
    <col min="5380" max="5380" width="9.125" style="4" bestFit="1" customWidth="1"/>
    <col min="5381" max="5381" width="11.125" style="4" bestFit="1" customWidth="1"/>
    <col min="5382" max="5382" width="14.625" style="4" bestFit="1" customWidth="1"/>
    <col min="5383" max="5383" width="3.875" style="4" bestFit="1" customWidth="1"/>
    <col min="5384" max="5384" width="14.625" style="4" bestFit="1" customWidth="1"/>
    <col min="5385" max="5386" width="11.125" style="4" bestFit="1" customWidth="1"/>
    <col min="5387" max="5387" width="9.75" style="4" bestFit="1" customWidth="1"/>
    <col min="5388" max="5388" width="12.5" style="4" bestFit="1" customWidth="1"/>
    <col min="5389" max="5389" width="10.125" style="4" bestFit="1" customWidth="1"/>
    <col min="5390" max="5390" width="10.5" style="4" bestFit="1" customWidth="1"/>
    <col min="5391" max="5391" width="4.375" style="4" bestFit="1" customWidth="1"/>
    <col min="5392" max="5392" width="10.875" style="4" bestFit="1" customWidth="1"/>
    <col min="5393" max="5395" width="11.125" style="4" bestFit="1" customWidth="1"/>
    <col min="5396" max="5396" width="12.5" style="4" bestFit="1" customWidth="1"/>
    <col min="5397" max="5397" width="11.125" style="4" bestFit="1" customWidth="1"/>
    <col min="5398" max="5398" width="12.5" style="4" bestFit="1" customWidth="1"/>
    <col min="5399" max="5399" width="4.375" style="4" bestFit="1" customWidth="1"/>
    <col min="5400" max="5400" width="6.625" style="4" customWidth="1"/>
    <col min="5401" max="5401" width="12.875" style="4" bestFit="1" customWidth="1"/>
    <col min="5402" max="5402" width="10.5" style="4" bestFit="1" customWidth="1"/>
    <col min="5403" max="5403" width="17.125" style="4" customWidth="1"/>
    <col min="5404" max="5632" width="9" style="4"/>
    <col min="5633" max="5635" width="4.375" style="4" bestFit="1" customWidth="1"/>
    <col min="5636" max="5636" width="9.125" style="4" bestFit="1" customWidth="1"/>
    <col min="5637" max="5637" width="11.125" style="4" bestFit="1" customWidth="1"/>
    <col min="5638" max="5638" width="14.625" style="4" bestFit="1" customWidth="1"/>
    <col min="5639" max="5639" width="3.875" style="4" bestFit="1" customWidth="1"/>
    <col min="5640" max="5640" width="14.625" style="4" bestFit="1" customWidth="1"/>
    <col min="5641" max="5642" width="11.125" style="4" bestFit="1" customWidth="1"/>
    <col min="5643" max="5643" width="9.75" style="4" bestFit="1" customWidth="1"/>
    <col min="5644" max="5644" width="12.5" style="4" bestFit="1" customWidth="1"/>
    <col min="5645" max="5645" width="10.125" style="4" bestFit="1" customWidth="1"/>
    <col min="5646" max="5646" width="10.5" style="4" bestFit="1" customWidth="1"/>
    <col min="5647" max="5647" width="4.375" style="4" bestFit="1" customWidth="1"/>
    <col min="5648" max="5648" width="10.875" style="4" bestFit="1" customWidth="1"/>
    <col min="5649" max="5651" width="11.125" style="4" bestFit="1" customWidth="1"/>
    <col min="5652" max="5652" width="12.5" style="4" bestFit="1" customWidth="1"/>
    <col min="5653" max="5653" width="11.125" style="4" bestFit="1" customWidth="1"/>
    <col min="5654" max="5654" width="12.5" style="4" bestFit="1" customWidth="1"/>
    <col min="5655" max="5655" width="4.375" style="4" bestFit="1" customWidth="1"/>
    <col min="5656" max="5656" width="6.625" style="4" customWidth="1"/>
    <col min="5657" max="5657" width="12.875" style="4" bestFit="1" customWidth="1"/>
    <col min="5658" max="5658" width="10.5" style="4" bestFit="1" customWidth="1"/>
    <col min="5659" max="5659" width="17.125" style="4" customWidth="1"/>
    <col min="5660" max="5888" width="9" style="4"/>
    <col min="5889" max="5891" width="4.375" style="4" bestFit="1" customWidth="1"/>
    <col min="5892" max="5892" width="9.125" style="4" bestFit="1" customWidth="1"/>
    <col min="5893" max="5893" width="11.125" style="4" bestFit="1" customWidth="1"/>
    <col min="5894" max="5894" width="14.625" style="4" bestFit="1" customWidth="1"/>
    <col min="5895" max="5895" width="3.875" style="4" bestFit="1" customWidth="1"/>
    <col min="5896" max="5896" width="14.625" style="4" bestFit="1" customWidth="1"/>
    <col min="5897" max="5898" width="11.125" style="4" bestFit="1" customWidth="1"/>
    <col min="5899" max="5899" width="9.75" style="4" bestFit="1" customWidth="1"/>
    <col min="5900" max="5900" width="12.5" style="4" bestFit="1" customWidth="1"/>
    <col min="5901" max="5901" width="10.125" style="4" bestFit="1" customWidth="1"/>
    <col min="5902" max="5902" width="10.5" style="4" bestFit="1" customWidth="1"/>
    <col min="5903" max="5903" width="4.375" style="4" bestFit="1" customWidth="1"/>
    <col min="5904" max="5904" width="10.875" style="4" bestFit="1" customWidth="1"/>
    <col min="5905" max="5907" width="11.125" style="4" bestFit="1" customWidth="1"/>
    <col min="5908" max="5908" width="12.5" style="4" bestFit="1" customWidth="1"/>
    <col min="5909" max="5909" width="11.125" style="4" bestFit="1" customWidth="1"/>
    <col min="5910" max="5910" width="12.5" style="4" bestFit="1" customWidth="1"/>
    <col min="5911" max="5911" width="4.375" style="4" bestFit="1" customWidth="1"/>
    <col min="5912" max="5912" width="6.625" style="4" customWidth="1"/>
    <col min="5913" max="5913" width="12.875" style="4" bestFit="1" customWidth="1"/>
    <col min="5914" max="5914" width="10.5" style="4" bestFit="1" customWidth="1"/>
    <col min="5915" max="5915" width="17.125" style="4" customWidth="1"/>
    <col min="5916" max="6144" width="9" style="4"/>
    <col min="6145" max="6147" width="4.375" style="4" bestFit="1" customWidth="1"/>
    <col min="6148" max="6148" width="9.125" style="4" bestFit="1" customWidth="1"/>
    <col min="6149" max="6149" width="11.125" style="4" bestFit="1" customWidth="1"/>
    <col min="6150" max="6150" width="14.625" style="4" bestFit="1" customWidth="1"/>
    <col min="6151" max="6151" width="3.875" style="4" bestFit="1" customWidth="1"/>
    <col min="6152" max="6152" width="14.625" style="4" bestFit="1" customWidth="1"/>
    <col min="6153" max="6154" width="11.125" style="4" bestFit="1" customWidth="1"/>
    <col min="6155" max="6155" width="9.75" style="4" bestFit="1" customWidth="1"/>
    <col min="6156" max="6156" width="12.5" style="4" bestFit="1" customWidth="1"/>
    <col min="6157" max="6157" width="10.125" style="4" bestFit="1" customWidth="1"/>
    <col min="6158" max="6158" width="10.5" style="4" bestFit="1" customWidth="1"/>
    <col min="6159" max="6159" width="4.375" style="4" bestFit="1" customWidth="1"/>
    <col min="6160" max="6160" width="10.875" style="4" bestFit="1" customWidth="1"/>
    <col min="6161" max="6163" width="11.125" style="4" bestFit="1" customWidth="1"/>
    <col min="6164" max="6164" width="12.5" style="4" bestFit="1" customWidth="1"/>
    <col min="6165" max="6165" width="11.125" style="4" bestFit="1" customWidth="1"/>
    <col min="6166" max="6166" width="12.5" style="4" bestFit="1" customWidth="1"/>
    <col min="6167" max="6167" width="4.375" style="4" bestFit="1" customWidth="1"/>
    <col min="6168" max="6168" width="6.625" style="4" customWidth="1"/>
    <col min="6169" max="6169" width="12.875" style="4" bestFit="1" customWidth="1"/>
    <col min="6170" max="6170" width="10.5" style="4" bestFit="1" customWidth="1"/>
    <col min="6171" max="6171" width="17.125" style="4" customWidth="1"/>
    <col min="6172" max="6400" width="9" style="4"/>
    <col min="6401" max="6403" width="4.375" style="4" bestFit="1" customWidth="1"/>
    <col min="6404" max="6404" width="9.125" style="4" bestFit="1" customWidth="1"/>
    <col min="6405" max="6405" width="11.125" style="4" bestFit="1" customWidth="1"/>
    <col min="6406" max="6406" width="14.625" style="4" bestFit="1" customWidth="1"/>
    <col min="6407" max="6407" width="3.875" style="4" bestFit="1" customWidth="1"/>
    <col min="6408" max="6408" width="14.625" style="4" bestFit="1" customWidth="1"/>
    <col min="6409" max="6410" width="11.125" style="4" bestFit="1" customWidth="1"/>
    <col min="6411" max="6411" width="9.75" style="4" bestFit="1" customWidth="1"/>
    <col min="6412" max="6412" width="12.5" style="4" bestFit="1" customWidth="1"/>
    <col min="6413" max="6413" width="10.125" style="4" bestFit="1" customWidth="1"/>
    <col min="6414" max="6414" width="10.5" style="4" bestFit="1" customWidth="1"/>
    <col min="6415" max="6415" width="4.375" style="4" bestFit="1" customWidth="1"/>
    <col min="6416" max="6416" width="10.875" style="4" bestFit="1" customWidth="1"/>
    <col min="6417" max="6419" width="11.125" style="4" bestFit="1" customWidth="1"/>
    <col min="6420" max="6420" width="12.5" style="4" bestFit="1" customWidth="1"/>
    <col min="6421" max="6421" width="11.125" style="4" bestFit="1" customWidth="1"/>
    <col min="6422" max="6422" width="12.5" style="4" bestFit="1" customWidth="1"/>
    <col min="6423" max="6423" width="4.375" style="4" bestFit="1" customWidth="1"/>
    <col min="6424" max="6424" width="6.625" style="4" customWidth="1"/>
    <col min="6425" max="6425" width="12.875" style="4" bestFit="1" customWidth="1"/>
    <col min="6426" max="6426" width="10.5" style="4" bestFit="1" customWidth="1"/>
    <col min="6427" max="6427" width="17.125" style="4" customWidth="1"/>
    <col min="6428" max="6656" width="9" style="4"/>
    <col min="6657" max="6659" width="4.375" style="4" bestFit="1" customWidth="1"/>
    <col min="6660" max="6660" width="9.125" style="4" bestFit="1" customWidth="1"/>
    <col min="6661" max="6661" width="11.125" style="4" bestFit="1" customWidth="1"/>
    <col min="6662" max="6662" width="14.625" style="4" bestFit="1" customWidth="1"/>
    <col min="6663" max="6663" width="3.875" style="4" bestFit="1" customWidth="1"/>
    <col min="6664" max="6664" width="14.625" style="4" bestFit="1" customWidth="1"/>
    <col min="6665" max="6666" width="11.125" style="4" bestFit="1" customWidth="1"/>
    <col min="6667" max="6667" width="9.75" style="4" bestFit="1" customWidth="1"/>
    <col min="6668" max="6668" width="12.5" style="4" bestFit="1" customWidth="1"/>
    <col min="6669" max="6669" width="10.125" style="4" bestFit="1" customWidth="1"/>
    <col min="6670" max="6670" width="10.5" style="4" bestFit="1" customWidth="1"/>
    <col min="6671" max="6671" width="4.375" style="4" bestFit="1" customWidth="1"/>
    <col min="6672" max="6672" width="10.875" style="4" bestFit="1" customWidth="1"/>
    <col min="6673" max="6675" width="11.125" style="4" bestFit="1" customWidth="1"/>
    <col min="6676" max="6676" width="12.5" style="4" bestFit="1" customWidth="1"/>
    <col min="6677" max="6677" width="11.125" style="4" bestFit="1" customWidth="1"/>
    <col min="6678" max="6678" width="12.5" style="4" bestFit="1" customWidth="1"/>
    <col min="6679" max="6679" width="4.375" style="4" bestFit="1" customWidth="1"/>
    <col min="6680" max="6680" width="6.625" style="4" customWidth="1"/>
    <col min="6681" max="6681" width="12.875" style="4" bestFit="1" customWidth="1"/>
    <col min="6682" max="6682" width="10.5" style="4" bestFit="1" customWidth="1"/>
    <col min="6683" max="6683" width="17.125" style="4" customWidth="1"/>
    <col min="6684" max="6912" width="9" style="4"/>
    <col min="6913" max="6915" width="4.375" style="4" bestFit="1" customWidth="1"/>
    <col min="6916" max="6916" width="9.125" style="4" bestFit="1" customWidth="1"/>
    <col min="6917" max="6917" width="11.125" style="4" bestFit="1" customWidth="1"/>
    <col min="6918" max="6918" width="14.625" style="4" bestFit="1" customWidth="1"/>
    <col min="6919" max="6919" width="3.875" style="4" bestFit="1" customWidth="1"/>
    <col min="6920" max="6920" width="14.625" style="4" bestFit="1" customWidth="1"/>
    <col min="6921" max="6922" width="11.125" style="4" bestFit="1" customWidth="1"/>
    <col min="6923" max="6923" width="9.75" style="4" bestFit="1" customWidth="1"/>
    <col min="6924" max="6924" width="12.5" style="4" bestFit="1" customWidth="1"/>
    <col min="6925" max="6925" width="10.125" style="4" bestFit="1" customWidth="1"/>
    <col min="6926" max="6926" width="10.5" style="4" bestFit="1" customWidth="1"/>
    <col min="6927" max="6927" width="4.375" style="4" bestFit="1" customWidth="1"/>
    <col min="6928" max="6928" width="10.875" style="4" bestFit="1" customWidth="1"/>
    <col min="6929" max="6931" width="11.125" style="4" bestFit="1" customWidth="1"/>
    <col min="6932" max="6932" width="12.5" style="4" bestFit="1" customWidth="1"/>
    <col min="6933" max="6933" width="11.125" style="4" bestFit="1" customWidth="1"/>
    <col min="6934" max="6934" width="12.5" style="4" bestFit="1" customWidth="1"/>
    <col min="6935" max="6935" width="4.375" style="4" bestFit="1" customWidth="1"/>
    <col min="6936" max="6936" width="6.625" style="4" customWidth="1"/>
    <col min="6937" max="6937" width="12.875" style="4" bestFit="1" customWidth="1"/>
    <col min="6938" max="6938" width="10.5" style="4" bestFit="1" customWidth="1"/>
    <col min="6939" max="6939" width="17.125" style="4" customWidth="1"/>
    <col min="6940" max="7168" width="9" style="4"/>
    <col min="7169" max="7171" width="4.375" style="4" bestFit="1" customWidth="1"/>
    <col min="7172" max="7172" width="9.125" style="4" bestFit="1" customWidth="1"/>
    <col min="7173" max="7173" width="11.125" style="4" bestFit="1" customWidth="1"/>
    <col min="7174" max="7174" width="14.625" style="4" bestFit="1" customWidth="1"/>
    <col min="7175" max="7175" width="3.875" style="4" bestFit="1" customWidth="1"/>
    <col min="7176" max="7176" width="14.625" style="4" bestFit="1" customWidth="1"/>
    <col min="7177" max="7178" width="11.125" style="4" bestFit="1" customWidth="1"/>
    <col min="7179" max="7179" width="9.75" style="4" bestFit="1" customWidth="1"/>
    <col min="7180" max="7180" width="12.5" style="4" bestFit="1" customWidth="1"/>
    <col min="7181" max="7181" width="10.125" style="4" bestFit="1" customWidth="1"/>
    <col min="7182" max="7182" width="10.5" style="4" bestFit="1" customWidth="1"/>
    <col min="7183" max="7183" width="4.375" style="4" bestFit="1" customWidth="1"/>
    <col min="7184" max="7184" width="10.875" style="4" bestFit="1" customWidth="1"/>
    <col min="7185" max="7187" width="11.125" style="4" bestFit="1" customWidth="1"/>
    <col min="7188" max="7188" width="12.5" style="4" bestFit="1" customWidth="1"/>
    <col min="7189" max="7189" width="11.125" style="4" bestFit="1" customWidth="1"/>
    <col min="7190" max="7190" width="12.5" style="4" bestFit="1" customWidth="1"/>
    <col min="7191" max="7191" width="4.375" style="4" bestFit="1" customWidth="1"/>
    <col min="7192" max="7192" width="6.625" style="4" customWidth="1"/>
    <col min="7193" max="7193" width="12.875" style="4" bestFit="1" customWidth="1"/>
    <col min="7194" max="7194" width="10.5" style="4" bestFit="1" customWidth="1"/>
    <col min="7195" max="7195" width="17.125" style="4" customWidth="1"/>
    <col min="7196" max="7424" width="9" style="4"/>
    <col min="7425" max="7427" width="4.375" style="4" bestFit="1" customWidth="1"/>
    <col min="7428" max="7428" width="9.125" style="4" bestFit="1" customWidth="1"/>
    <col min="7429" max="7429" width="11.125" style="4" bestFit="1" customWidth="1"/>
    <col min="7430" max="7430" width="14.625" style="4" bestFit="1" customWidth="1"/>
    <col min="7431" max="7431" width="3.875" style="4" bestFit="1" customWidth="1"/>
    <col min="7432" max="7432" width="14.625" style="4" bestFit="1" customWidth="1"/>
    <col min="7433" max="7434" width="11.125" style="4" bestFit="1" customWidth="1"/>
    <col min="7435" max="7435" width="9.75" style="4" bestFit="1" customWidth="1"/>
    <col min="7436" max="7436" width="12.5" style="4" bestFit="1" customWidth="1"/>
    <col min="7437" max="7437" width="10.125" style="4" bestFit="1" customWidth="1"/>
    <col min="7438" max="7438" width="10.5" style="4" bestFit="1" customWidth="1"/>
    <col min="7439" max="7439" width="4.375" style="4" bestFit="1" customWidth="1"/>
    <col min="7440" max="7440" width="10.875" style="4" bestFit="1" customWidth="1"/>
    <col min="7441" max="7443" width="11.125" style="4" bestFit="1" customWidth="1"/>
    <col min="7444" max="7444" width="12.5" style="4" bestFit="1" customWidth="1"/>
    <col min="7445" max="7445" width="11.125" style="4" bestFit="1" customWidth="1"/>
    <col min="7446" max="7446" width="12.5" style="4" bestFit="1" customWidth="1"/>
    <col min="7447" max="7447" width="4.375" style="4" bestFit="1" customWidth="1"/>
    <col min="7448" max="7448" width="6.625" style="4" customWidth="1"/>
    <col min="7449" max="7449" width="12.875" style="4" bestFit="1" customWidth="1"/>
    <col min="7450" max="7450" width="10.5" style="4" bestFit="1" customWidth="1"/>
    <col min="7451" max="7451" width="17.125" style="4" customWidth="1"/>
    <col min="7452" max="7680" width="9" style="4"/>
    <col min="7681" max="7683" width="4.375" style="4" bestFit="1" customWidth="1"/>
    <col min="7684" max="7684" width="9.125" style="4" bestFit="1" customWidth="1"/>
    <col min="7685" max="7685" width="11.125" style="4" bestFit="1" customWidth="1"/>
    <col min="7686" max="7686" width="14.625" style="4" bestFit="1" customWidth="1"/>
    <col min="7687" max="7687" width="3.875" style="4" bestFit="1" customWidth="1"/>
    <col min="7688" max="7688" width="14.625" style="4" bestFit="1" customWidth="1"/>
    <col min="7689" max="7690" width="11.125" style="4" bestFit="1" customWidth="1"/>
    <col min="7691" max="7691" width="9.75" style="4" bestFit="1" customWidth="1"/>
    <col min="7692" max="7692" width="12.5" style="4" bestFit="1" customWidth="1"/>
    <col min="7693" max="7693" width="10.125" style="4" bestFit="1" customWidth="1"/>
    <col min="7694" max="7694" width="10.5" style="4" bestFit="1" customWidth="1"/>
    <col min="7695" max="7695" width="4.375" style="4" bestFit="1" customWidth="1"/>
    <col min="7696" max="7696" width="10.875" style="4" bestFit="1" customWidth="1"/>
    <col min="7697" max="7699" width="11.125" style="4" bestFit="1" customWidth="1"/>
    <col min="7700" max="7700" width="12.5" style="4" bestFit="1" customWidth="1"/>
    <col min="7701" max="7701" width="11.125" style="4" bestFit="1" customWidth="1"/>
    <col min="7702" max="7702" width="12.5" style="4" bestFit="1" customWidth="1"/>
    <col min="7703" max="7703" width="4.375" style="4" bestFit="1" customWidth="1"/>
    <col min="7704" max="7704" width="6.625" style="4" customWidth="1"/>
    <col min="7705" max="7705" width="12.875" style="4" bestFit="1" customWidth="1"/>
    <col min="7706" max="7706" width="10.5" style="4" bestFit="1" customWidth="1"/>
    <col min="7707" max="7707" width="17.125" style="4" customWidth="1"/>
    <col min="7708" max="7936" width="9" style="4"/>
    <col min="7937" max="7939" width="4.375" style="4" bestFit="1" customWidth="1"/>
    <col min="7940" max="7940" width="9.125" style="4" bestFit="1" customWidth="1"/>
    <col min="7941" max="7941" width="11.125" style="4" bestFit="1" customWidth="1"/>
    <col min="7942" max="7942" width="14.625" style="4" bestFit="1" customWidth="1"/>
    <col min="7943" max="7943" width="3.875" style="4" bestFit="1" customWidth="1"/>
    <col min="7944" max="7944" width="14.625" style="4" bestFit="1" customWidth="1"/>
    <col min="7945" max="7946" width="11.125" style="4" bestFit="1" customWidth="1"/>
    <col min="7947" max="7947" width="9.75" style="4" bestFit="1" customWidth="1"/>
    <col min="7948" max="7948" width="12.5" style="4" bestFit="1" customWidth="1"/>
    <col min="7949" max="7949" width="10.125" style="4" bestFit="1" customWidth="1"/>
    <col min="7950" max="7950" width="10.5" style="4" bestFit="1" customWidth="1"/>
    <col min="7951" max="7951" width="4.375" style="4" bestFit="1" customWidth="1"/>
    <col min="7952" max="7952" width="10.875" style="4" bestFit="1" customWidth="1"/>
    <col min="7953" max="7955" width="11.125" style="4" bestFit="1" customWidth="1"/>
    <col min="7956" max="7956" width="12.5" style="4" bestFit="1" customWidth="1"/>
    <col min="7957" max="7957" width="11.125" style="4" bestFit="1" customWidth="1"/>
    <col min="7958" max="7958" width="12.5" style="4" bestFit="1" customWidth="1"/>
    <col min="7959" max="7959" width="4.375" style="4" bestFit="1" customWidth="1"/>
    <col min="7960" max="7960" width="6.625" style="4" customWidth="1"/>
    <col min="7961" max="7961" width="12.875" style="4" bestFit="1" customWidth="1"/>
    <col min="7962" max="7962" width="10.5" style="4" bestFit="1" customWidth="1"/>
    <col min="7963" max="7963" width="17.125" style="4" customWidth="1"/>
    <col min="7964" max="8192" width="9" style="4"/>
    <col min="8193" max="8195" width="4.375" style="4" bestFit="1" customWidth="1"/>
    <col min="8196" max="8196" width="9.125" style="4" bestFit="1" customWidth="1"/>
    <col min="8197" max="8197" width="11.125" style="4" bestFit="1" customWidth="1"/>
    <col min="8198" max="8198" width="14.625" style="4" bestFit="1" customWidth="1"/>
    <col min="8199" max="8199" width="3.875" style="4" bestFit="1" customWidth="1"/>
    <col min="8200" max="8200" width="14.625" style="4" bestFit="1" customWidth="1"/>
    <col min="8201" max="8202" width="11.125" style="4" bestFit="1" customWidth="1"/>
    <col min="8203" max="8203" width="9.75" style="4" bestFit="1" customWidth="1"/>
    <col min="8204" max="8204" width="12.5" style="4" bestFit="1" customWidth="1"/>
    <col min="8205" max="8205" width="10.125" style="4" bestFit="1" customWidth="1"/>
    <col min="8206" max="8206" width="10.5" style="4" bestFit="1" customWidth="1"/>
    <col min="8207" max="8207" width="4.375" style="4" bestFit="1" customWidth="1"/>
    <col min="8208" max="8208" width="10.875" style="4" bestFit="1" customWidth="1"/>
    <col min="8209" max="8211" width="11.125" style="4" bestFit="1" customWidth="1"/>
    <col min="8212" max="8212" width="12.5" style="4" bestFit="1" customWidth="1"/>
    <col min="8213" max="8213" width="11.125" style="4" bestFit="1" customWidth="1"/>
    <col min="8214" max="8214" width="12.5" style="4" bestFit="1" customWidth="1"/>
    <col min="8215" max="8215" width="4.375" style="4" bestFit="1" customWidth="1"/>
    <col min="8216" max="8216" width="6.625" style="4" customWidth="1"/>
    <col min="8217" max="8217" width="12.875" style="4" bestFit="1" customWidth="1"/>
    <col min="8218" max="8218" width="10.5" style="4" bestFit="1" customWidth="1"/>
    <col min="8219" max="8219" width="17.125" style="4" customWidth="1"/>
    <col min="8220" max="8448" width="9" style="4"/>
    <col min="8449" max="8451" width="4.375" style="4" bestFit="1" customWidth="1"/>
    <col min="8452" max="8452" width="9.125" style="4" bestFit="1" customWidth="1"/>
    <col min="8453" max="8453" width="11.125" style="4" bestFit="1" customWidth="1"/>
    <col min="8454" max="8454" width="14.625" style="4" bestFit="1" customWidth="1"/>
    <col min="8455" max="8455" width="3.875" style="4" bestFit="1" customWidth="1"/>
    <col min="8456" max="8456" width="14.625" style="4" bestFit="1" customWidth="1"/>
    <col min="8457" max="8458" width="11.125" style="4" bestFit="1" customWidth="1"/>
    <col min="8459" max="8459" width="9.75" style="4" bestFit="1" customWidth="1"/>
    <col min="8460" max="8460" width="12.5" style="4" bestFit="1" customWidth="1"/>
    <col min="8461" max="8461" width="10.125" style="4" bestFit="1" customWidth="1"/>
    <col min="8462" max="8462" width="10.5" style="4" bestFit="1" customWidth="1"/>
    <col min="8463" max="8463" width="4.375" style="4" bestFit="1" customWidth="1"/>
    <col min="8464" max="8464" width="10.875" style="4" bestFit="1" customWidth="1"/>
    <col min="8465" max="8467" width="11.125" style="4" bestFit="1" customWidth="1"/>
    <col min="8468" max="8468" width="12.5" style="4" bestFit="1" customWidth="1"/>
    <col min="8469" max="8469" width="11.125" style="4" bestFit="1" customWidth="1"/>
    <col min="8470" max="8470" width="12.5" style="4" bestFit="1" customWidth="1"/>
    <col min="8471" max="8471" width="4.375" style="4" bestFit="1" customWidth="1"/>
    <col min="8472" max="8472" width="6.625" style="4" customWidth="1"/>
    <col min="8473" max="8473" width="12.875" style="4" bestFit="1" customWidth="1"/>
    <col min="8474" max="8474" width="10.5" style="4" bestFit="1" customWidth="1"/>
    <col min="8475" max="8475" width="17.125" style="4" customWidth="1"/>
    <col min="8476" max="8704" width="9" style="4"/>
    <col min="8705" max="8707" width="4.375" style="4" bestFit="1" customWidth="1"/>
    <col min="8708" max="8708" width="9.125" style="4" bestFit="1" customWidth="1"/>
    <col min="8709" max="8709" width="11.125" style="4" bestFit="1" customWidth="1"/>
    <col min="8710" max="8710" width="14.625" style="4" bestFit="1" customWidth="1"/>
    <col min="8711" max="8711" width="3.875" style="4" bestFit="1" customWidth="1"/>
    <col min="8712" max="8712" width="14.625" style="4" bestFit="1" customWidth="1"/>
    <col min="8713" max="8714" width="11.125" style="4" bestFit="1" customWidth="1"/>
    <col min="8715" max="8715" width="9.75" style="4" bestFit="1" customWidth="1"/>
    <col min="8716" max="8716" width="12.5" style="4" bestFit="1" customWidth="1"/>
    <col min="8717" max="8717" width="10.125" style="4" bestFit="1" customWidth="1"/>
    <col min="8718" max="8718" width="10.5" style="4" bestFit="1" customWidth="1"/>
    <col min="8719" max="8719" width="4.375" style="4" bestFit="1" customWidth="1"/>
    <col min="8720" max="8720" width="10.875" style="4" bestFit="1" customWidth="1"/>
    <col min="8721" max="8723" width="11.125" style="4" bestFit="1" customWidth="1"/>
    <col min="8724" max="8724" width="12.5" style="4" bestFit="1" customWidth="1"/>
    <col min="8725" max="8725" width="11.125" style="4" bestFit="1" customWidth="1"/>
    <col min="8726" max="8726" width="12.5" style="4" bestFit="1" customWidth="1"/>
    <col min="8727" max="8727" width="4.375" style="4" bestFit="1" customWidth="1"/>
    <col min="8728" max="8728" width="6.625" style="4" customWidth="1"/>
    <col min="8729" max="8729" width="12.875" style="4" bestFit="1" customWidth="1"/>
    <col min="8730" max="8730" width="10.5" style="4" bestFit="1" customWidth="1"/>
    <col min="8731" max="8731" width="17.125" style="4" customWidth="1"/>
    <col min="8732" max="8960" width="9" style="4"/>
    <col min="8961" max="8963" width="4.375" style="4" bestFit="1" customWidth="1"/>
    <col min="8964" max="8964" width="9.125" style="4" bestFit="1" customWidth="1"/>
    <col min="8965" max="8965" width="11.125" style="4" bestFit="1" customWidth="1"/>
    <col min="8966" max="8966" width="14.625" style="4" bestFit="1" customWidth="1"/>
    <col min="8967" max="8967" width="3.875" style="4" bestFit="1" customWidth="1"/>
    <col min="8968" max="8968" width="14.625" style="4" bestFit="1" customWidth="1"/>
    <col min="8969" max="8970" width="11.125" style="4" bestFit="1" customWidth="1"/>
    <col min="8971" max="8971" width="9.75" style="4" bestFit="1" customWidth="1"/>
    <col min="8972" max="8972" width="12.5" style="4" bestFit="1" customWidth="1"/>
    <col min="8973" max="8973" width="10.125" style="4" bestFit="1" customWidth="1"/>
    <col min="8974" max="8974" width="10.5" style="4" bestFit="1" customWidth="1"/>
    <col min="8975" max="8975" width="4.375" style="4" bestFit="1" customWidth="1"/>
    <col min="8976" max="8976" width="10.875" style="4" bestFit="1" customWidth="1"/>
    <col min="8977" max="8979" width="11.125" style="4" bestFit="1" customWidth="1"/>
    <col min="8980" max="8980" width="12.5" style="4" bestFit="1" customWidth="1"/>
    <col min="8981" max="8981" width="11.125" style="4" bestFit="1" customWidth="1"/>
    <col min="8982" max="8982" width="12.5" style="4" bestFit="1" customWidth="1"/>
    <col min="8983" max="8983" width="4.375" style="4" bestFit="1" customWidth="1"/>
    <col min="8984" max="8984" width="6.625" style="4" customWidth="1"/>
    <col min="8985" max="8985" width="12.875" style="4" bestFit="1" customWidth="1"/>
    <col min="8986" max="8986" width="10.5" style="4" bestFit="1" customWidth="1"/>
    <col min="8987" max="8987" width="17.125" style="4" customWidth="1"/>
    <col min="8988" max="9216" width="9" style="4"/>
    <col min="9217" max="9219" width="4.375" style="4" bestFit="1" customWidth="1"/>
    <col min="9220" max="9220" width="9.125" style="4" bestFit="1" customWidth="1"/>
    <col min="9221" max="9221" width="11.125" style="4" bestFit="1" customWidth="1"/>
    <col min="9222" max="9222" width="14.625" style="4" bestFit="1" customWidth="1"/>
    <col min="9223" max="9223" width="3.875" style="4" bestFit="1" customWidth="1"/>
    <col min="9224" max="9224" width="14.625" style="4" bestFit="1" customWidth="1"/>
    <col min="9225" max="9226" width="11.125" style="4" bestFit="1" customWidth="1"/>
    <col min="9227" max="9227" width="9.75" style="4" bestFit="1" customWidth="1"/>
    <col min="9228" max="9228" width="12.5" style="4" bestFit="1" customWidth="1"/>
    <col min="9229" max="9229" width="10.125" style="4" bestFit="1" customWidth="1"/>
    <col min="9230" max="9230" width="10.5" style="4" bestFit="1" customWidth="1"/>
    <col min="9231" max="9231" width="4.375" style="4" bestFit="1" customWidth="1"/>
    <col min="9232" max="9232" width="10.875" style="4" bestFit="1" customWidth="1"/>
    <col min="9233" max="9235" width="11.125" style="4" bestFit="1" customWidth="1"/>
    <col min="9236" max="9236" width="12.5" style="4" bestFit="1" customWidth="1"/>
    <col min="9237" max="9237" width="11.125" style="4" bestFit="1" customWidth="1"/>
    <col min="9238" max="9238" width="12.5" style="4" bestFit="1" customWidth="1"/>
    <col min="9239" max="9239" width="4.375" style="4" bestFit="1" customWidth="1"/>
    <col min="9240" max="9240" width="6.625" style="4" customWidth="1"/>
    <col min="9241" max="9241" width="12.875" style="4" bestFit="1" customWidth="1"/>
    <col min="9242" max="9242" width="10.5" style="4" bestFit="1" customWidth="1"/>
    <col min="9243" max="9243" width="17.125" style="4" customWidth="1"/>
    <col min="9244" max="9472" width="9" style="4"/>
    <col min="9473" max="9475" width="4.375" style="4" bestFit="1" customWidth="1"/>
    <col min="9476" max="9476" width="9.125" style="4" bestFit="1" customWidth="1"/>
    <col min="9477" max="9477" width="11.125" style="4" bestFit="1" customWidth="1"/>
    <col min="9478" max="9478" width="14.625" style="4" bestFit="1" customWidth="1"/>
    <col min="9479" max="9479" width="3.875" style="4" bestFit="1" customWidth="1"/>
    <col min="9480" max="9480" width="14.625" style="4" bestFit="1" customWidth="1"/>
    <col min="9481" max="9482" width="11.125" style="4" bestFit="1" customWidth="1"/>
    <col min="9483" max="9483" width="9.75" style="4" bestFit="1" customWidth="1"/>
    <col min="9484" max="9484" width="12.5" style="4" bestFit="1" customWidth="1"/>
    <col min="9485" max="9485" width="10.125" style="4" bestFit="1" customWidth="1"/>
    <col min="9486" max="9486" width="10.5" style="4" bestFit="1" customWidth="1"/>
    <col min="9487" max="9487" width="4.375" style="4" bestFit="1" customWidth="1"/>
    <col min="9488" max="9488" width="10.875" style="4" bestFit="1" customWidth="1"/>
    <col min="9489" max="9491" width="11.125" style="4" bestFit="1" customWidth="1"/>
    <col min="9492" max="9492" width="12.5" style="4" bestFit="1" customWidth="1"/>
    <col min="9493" max="9493" width="11.125" style="4" bestFit="1" customWidth="1"/>
    <col min="9494" max="9494" width="12.5" style="4" bestFit="1" customWidth="1"/>
    <col min="9495" max="9495" width="4.375" style="4" bestFit="1" customWidth="1"/>
    <col min="9496" max="9496" width="6.625" style="4" customWidth="1"/>
    <col min="9497" max="9497" width="12.875" style="4" bestFit="1" customWidth="1"/>
    <col min="9498" max="9498" width="10.5" style="4" bestFit="1" customWidth="1"/>
    <col min="9499" max="9499" width="17.125" style="4" customWidth="1"/>
    <col min="9500" max="9728" width="9" style="4"/>
    <col min="9729" max="9731" width="4.375" style="4" bestFit="1" customWidth="1"/>
    <col min="9732" max="9732" width="9.125" style="4" bestFit="1" customWidth="1"/>
    <col min="9733" max="9733" width="11.125" style="4" bestFit="1" customWidth="1"/>
    <col min="9734" max="9734" width="14.625" style="4" bestFit="1" customWidth="1"/>
    <col min="9735" max="9735" width="3.875" style="4" bestFit="1" customWidth="1"/>
    <col min="9736" max="9736" width="14.625" style="4" bestFit="1" customWidth="1"/>
    <col min="9737" max="9738" width="11.125" style="4" bestFit="1" customWidth="1"/>
    <col min="9739" max="9739" width="9.75" style="4" bestFit="1" customWidth="1"/>
    <col min="9740" max="9740" width="12.5" style="4" bestFit="1" customWidth="1"/>
    <col min="9741" max="9741" width="10.125" style="4" bestFit="1" customWidth="1"/>
    <col min="9742" max="9742" width="10.5" style="4" bestFit="1" customWidth="1"/>
    <col min="9743" max="9743" width="4.375" style="4" bestFit="1" customWidth="1"/>
    <col min="9744" max="9744" width="10.875" style="4" bestFit="1" customWidth="1"/>
    <col min="9745" max="9747" width="11.125" style="4" bestFit="1" customWidth="1"/>
    <col min="9748" max="9748" width="12.5" style="4" bestFit="1" customWidth="1"/>
    <col min="9749" max="9749" width="11.125" style="4" bestFit="1" customWidth="1"/>
    <col min="9750" max="9750" width="12.5" style="4" bestFit="1" customWidth="1"/>
    <col min="9751" max="9751" width="4.375" style="4" bestFit="1" customWidth="1"/>
    <col min="9752" max="9752" width="6.625" style="4" customWidth="1"/>
    <col min="9753" max="9753" width="12.875" style="4" bestFit="1" customWidth="1"/>
    <col min="9754" max="9754" width="10.5" style="4" bestFit="1" customWidth="1"/>
    <col min="9755" max="9755" width="17.125" style="4" customWidth="1"/>
    <col min="9756" max="9984" width="9" style="4"/>
    <col min="9985" max="9987" width="4.375" style="4" bestFit="1" customWidth="1"/>
    <col min="9988" max="9988" width="9.125" style="4" bestFit="1" customWidth="1"/>
    <col min="9989" max="9989" width="11.125" style="4" bestFit="1" customWidth="1"/>
    <col min="9990" max="9990" width="14.625" style="4" bestFit="1" customWidth="1"/>
    <col min="9991" max="9991" width="3.875" style="4" bestFit="1" customWidth="1"/>
    <col min="9992" max="9992" width="14.625" style="4" bestFit="1" customWidth="1"/>
    <col min="9993" max="9994" width="11.125" style="4" bestFit="1" customWidth="1"/>
    <col min="9995" max="9995" width="9.75" style="4" bestFit="1" customWidth="1"/>
    <col min="9996" max="9996" width="12.5" style="4" bestFit="1" customWidth="1"/>
    <col min="9997" max="9997" width="10.125" style="4" bestFit="1" customWidth="1"/>
    <col min="9998" max="9998" width="10.5" style="4" bestFit="1" customWidth="1"/>
    <col min="9999" max="9999" width="4.375" style="4" bestFit="1" customWidth="1"/>
    <col min="10000" max="10000" width="10.875" style="4" bestFit="1" customWidth="1"/>
    <col min="10001" max="10003" width="11.125" style="4" bestFit="1" customWidth="1"/>
    <col min="10004" max="10004" width="12.5" style="4" bestFit="1" customWidth="1"/>
    <col min="10005" max="10005" width="11.125" style="4" bestFit="1" customWidth="1"/>
    <col min="10006" max="10006" width="12.5" style="4" bestFit="1" customWidth="1"/>
    <col min="10007" max="10007" width="4.375" style="4" bestFit="1" customWidth="1"/>
    <col min="10008" max="10008" width="6.625" style="4" customWidth="1"/>
    <col min="10009" max="10009" width="12.875" style="4" bestFit="1" customWidth="1"/>
    <col min="10010" max="10010" width="10.5" style="4" bestFit="1" customWidth="1"/>
    <col min="10011" max="10011" width="17.125" style="4" customWidth="1"/>
    <col min="10012" max="10240" width="9" style="4"/>
    <col min="10241" max="10243" width="4.375" style="4" bestFit="1" customWidth="1"/>
    <col min="10244" max="10244" width="9.125" style="4" bestFit="1" customWidth="1"/>
    <col min="10245" max="10245" width="11.125" style="4" bestFit="1" customWidth="1"/>
    <col min="10246" max="10246" width="14.625" style="4" bestFit="1" customWidth="1"/>
    <col min="10247" max="10247" width="3.875" style="4" bestFit="1" customWidth="1"/>
    <col min="10248" max="10248" width="14.625" style="4" bestFit="1" customWidth="1"/>
    <col min="10249" max="10250" width="11.125" style="4" bestFit="1" customWidth="1"/>
    <col min="10251" max="10251" width="9.75" style="4" bestFit="1" customWidth="1"/>
    <col min="10252" max="10252" width="12.5" style="4" bestFit="1" customWidth="1"/>
    <col min="10253" max="10253" width="10.125" style="4" bestFit="1" customWidth="1"/>
    <col min="10254" max="10254" width="10.5" style="4" bestFit="1" customWidth="1"/>
    <col min="10255" max="10255" width="4.375" style="4" bestFit="1" customWidth="1"/>
    <col min="10256" max="10256" width="10.875" style="4" bestFit="1" customWidth="1"/>
    <col min="10257" max="10259" width="11.125" style="4" bestFit="1" customWidth="1"/>
    <col min="10260" max="10260" width="12.5" style="4" bestFit="1" customWidth="1"/>
    <col min="10261" max="10261" width="11.125" style="4" bestFit="1" customWidth="1"/>
    <col min="10262" max="10262" width="12.5" style="4" bestFit="1" customWidth="1"/>
    <col min="10263" max="10263" width="4.375" style="4" bestFit="1" customWidth="1"/>
    <col min="10264" max="10264" width="6.625" style="4" customWidth="1"/>
    <col min="10265" max="10265" width="12.875" style="4" bestFit="1" customWidth="1"/>
    <col min="10266" max="10266" width="10.5" style="4" bestFit="1" customWidth="1"/>
    <col min="10267" max="10267" width="17.125" style="4" customWidth="1"/>
    <col min="10268" max="10496" width="9" style="4"/>
    <col min="10497" max="10499" width="4.375" style="4" bestFit="1" customWidth="1"/>
    <col min="10500" max="10500" width="9.125" style="4" bestFit="1" customWidth="1"/>
    <col min="10501" max="10501" width="11.125" style="4" bestFit="1" customWidth="1"/>
    <col min="10502" max="10502" width="14.625" style="4" bestFit="1" customWidth="1"/>
    <col min="10503" max="10503" width="3.875" style="4" bestFit="1" customWidth="1"/>
    <col min="10504" max="10504" width="14.625" style="4" bestFit="1" customWidth="1"/>
    <col min="10505" max="10506" width="11.125" style="4" bestFit="1" customWidth="1"/>
    <col min="10507" max="10507" width="9.75" style="4" bestFit="1" customWidth="1"/>
    <col min="10508" max="10508" width="12.5" style="4" bestFit="1" customWidth="1"/>
    <col min="10509" max="10509" width="10.125" style="4" bestFit="1" customWidth="1"/>
    <col min="10510" max="10510" width="10.5" style="4" bestFit="1" customWidth="1"/>
    <col min="10511" max="10511" width="4.375" style="4" bestFit="1" customWidth="1"/>
    <col min="10512" max="10512" width="10.875" style="4" bestFit="1" customWidth="1"/>
    <col min="10513" max="10515" width="11.125" style="4" bestFit="1" customWidth="1"/>
    <col min="10516" max="10516" width="12.5" style="4" bestFit="1" customWidth="1"/>
    <col min="10517" max="10517" width="11.125" style="4" bestFit="1" customWidth="1"/>
    <col min="10518" max="10518" width="12.5" style="4" bestFit="1" customWidth="1"/>
    <col min="10519" max="10519" width="4.375" style="4" bestFit="1" customWidth="1"/>
    <col min="10520" max="10520" width="6.625" style="4" customWidth="1"/>
    <col min="10521" max="10521" width="12.875" style="4" bestFit="1" customWidth="1"/>
    <col min="10522" max="10522" width="10.5" style="4" bestFit="1" customWidth="1"/>
    <col min="10523" max="10523" width="17.125" style="4" customWidth="1"/>
    <col min="10524" max="10752" width="9" style="4"/>
    <col min="10753" max="10755" width="4.375" style="4" bestFit="1" customWidth="1"/>
    <col min="10756" max="10756" width="9.125" style="4" bestFit="1" customWidth="1"/>
    <col min="10757" max="10757" width="11.125" style="4" bestFit="1" customWidth="1"/>
    <col min="10758" max="10758" width="14.625" style="4" bestFit="1" customWidth="1"/>
    <col min="10759" max="10759" width="3.875" style="4" bestFit="1" customWidth="1"/>
    <col min="10760" max="10760" width="14.625" style="4" bestFit="1" customWidth="1"/>
    <col min="10761" max="10762" width="11.125" style="4" bestFit="1" customWidth="1"/>
    <col min="10763" max="10763" width="9.75" style="4" bestFit="1" customWidth="1"/>
    <col min="10764" max="10764" width="12.5" style="4" bestFit="1" customWidth="1"/>
    <col min="10765" max="10765" width="10.125" style="4" bestFit="1" customWidth="1"/>
    <col min="10766" max="10766" width="10.5" style="4" bestFit="1" customWidth="1"/>
    <col min="10767" max="10767" width="4.375" style="4" bestFit="1" customWidth="1"/>
    <col min="10768" max="10768" width="10.875" style="4" bestFit="1" customWidth="1"/>
    <col min="10769" max="10771" width="11.125" style="4" bestFit="1" customWidth="1"/>
    <col min="10772" max="10772" width="12.5" style="4" bestFit="1" customWidth="1"/>
    <col min="10773" max="10773" width="11.125" style="4" bestFit="1" customWidth="1"/>
    <col min="10774" max="10774" width="12.5" style="4" bestFit="1" customWidth="1"/>
    <col min="10775" max="10775" width="4.375" style="4" bestFit="1" customWidth="1"/>
    <col min="10776" max="10776" width="6.625" style="4" customWidth="1"/>
    <col min="10777" max="10777" width="12.875" style="4" bestFit="1" customWidth="1"/>
    <col min="10778" max="10778" width="10.5" style="4" bestFit="1" customWidth="1"/>
    <col min="10779" max="10779" width="17.125" style="4" customWidth="1"/>
    <col min="10780" max="11008" width="9" style="4"/>
    <col min="11009" max="11011" width="4.375" style="4" bestFit="1" customWidth="1"/>
    <col min="11012" max="11012" width="9.125" style="4" bestFit="1" customWidth="1"/>
    <col min="11013" max="11013" width="11.125" style="4" bestFit="1" customWidth="1"/>
    <col min="11014" max="11014" width="14.625" style="4" bestFit="1" customWidth="1"/>
    <col min="11015" max="11015" width="3.875" style="4" bestFit="1" customWidth="1"/>
    <col min="11016" max="11016" width="14.625" style="4" bestFit="1" customWidth="1"/>
    <col min="11017" max="11018" width="11.125" style="4" bestFit="1" customWidth="1"/>
    <col min="11019" max="11019" width="9.75" style="4" bestFit="1" customWidth="1"/>
    <col min="11020" max="11020" width="12.5" style="4" bestFit="1" customWidth="1"/>
    <col min="11021" max="11021" width="10.125" style="4" bestFit="1" customWidth="1"/>
    <col min="11022" max="11022" width="10.5" style="4" bestFit="1" customWidth="1"/>
    <col min="11023" max="11023" width="4.375" style="4" bestFit="1" customWidth="1"/>
    <col min="11024" max="11024" width="10.875" style="4" bestFit="1" customWidth="1"/>
    <col min="11025" max="11027" width="11.125" style="4" bestFit="1" customWidth="1"/>
    <col min="11028" max="11028" width="12.5" style="4" bestFit="1" customWidth="1"/>
    <col min="11029" max="11029" width="11.125" style="4" bestFit="1" customWidth="1"/>
    <col min="11030" max="11030" width="12.5" style="4" bestFit="1" customWidth="1"/>
    <col min="11031" max="11031" width="4.375" style="4" bestFit="1" customWidth="1"/>
    <col min="11032" max="11032" width="6.625" style="4" customWidth="1"/>
    <col min="11033" max="11033" width="12.875" style="4" bestFit="1" customWidth="1"/>
    <col min="11034" max="11034" width="10.5" style="4" bestFit="1" customWidth="1"/>
    <col min="11035" max="11035" width="17.125" style="4" customWidth="1"/>
    <col min="11036" max="11264" width="9" style="4"/>
    <col min="11265" max="11267" width="4.375" style="4" bestFit="1" customWidth="1"/>
    <col min="11268" max="11268" width="9.125" style="4" bestFit="1" customWidth="1"/>
    <col min="11269" max="11269" width="11.125" style="4" bestFit="1" customWidth="1"/>
    <col min="11270" max="11270" width="14.625" style="4" bestFit="1" customWidth="1"/>
    <col min="11271" max="11271" width="3.875" style="4" bestFit="1" customWidth="1"/>
    <col min="11272" max="11272" width="14.625" style="4" bestFit="1" customWidth="1"/>
    <col min="11273" max="11274" width="11.125" style="4" bestFit="1" customWidth="1"/>
    <col min="11275" max="11275" width="9.75" style="4" bestFit="1" customWidth="1"/>
    <col min="11276" max="11276" width="12.5" style="4" bestFit="1" customWidth="1"/>
    <col min="11277" max="11277" width="10.125" style="4" bestFit="1" customWidth="1"/>
    <col min="11278" max="11278" width="10.5" style="4" bestFit="1" customWidth="1"/>
    <col min="11279" max="11279" width="4.375" style="4" bestFit="1" customWidth="1"/>
    <col min="11280" max="11280" width="10.875" style="4" bestFit="1" customWidth="1"/>
    <col min="11281" max="11283" width="11.125" style="4" bestFit="1" customWidth="1"/>
    <col min="11284" max="11284" width="12.5" style="4" bestFit="1" customWidth="1"/>
    <col min="11285" max="11285" width="11.125" style="4" bestFit="1" customWidth="1"/>
    <col min="11286" max="11286" width="12.5" style="4" bestFit="1" customWidth="1"/>
    <col min="11287" max="11287" width="4.375" style="4" bestFit="1" customWidth="1"/>
    <col min="11288" max="11288" width="6.625" style="4" customWidth="1"/>
    <col min="11289" max="11289" width="12.875" style="4" bestFit="1" customWidth="1"/>
    <col min="11290" max="11290" width="10.5" style="4" bestFit="1" customWidth="1"/>
    <col min="11291" max="11291" width="17.125" style="4" customWidth="1"/>
    <col min="11292" max="11520" width="9" style="4"/>
    <col min="11521" max="11523" width="4.375" style="4" bestFit="1" customWidth="1"/>
    <col min="11524" max="11524" width="9.125" style="4" bestFit="1" customWidth="1"/>
    <col min="11525" max="11525" width="11.125" style="4" bestFit="1" customWidth="1"/>
    <col min="11526" max="11526" width="14.625" style="4" bestFit="1" customWidth="1"/>
    <col min="11527" max="11527" width="3.875" style="4" bestFit="1" customWidth="1"/>
    <col min="11528" max="11528" width="14.625" style="4" bestFit="1" customWidth="1"/>
    <col min="11529" max="11530" width="11.125" style="4" bestFit="1" customWidth="1"/>
    <col min="11531" max="11531" width="9.75" style="4" bestFit="1" customWidth="1"/>
    <col min="11532" max="11532" width="12.5" style="4" bestFit="1" customWidth="1"/>
    <col min="11533" max="11533" width="10.125" style="4" bestFit="1" customWidth="1"/>
    <col min="11534" max="11534" width="10.5" style="4" bestFit="1" customWidth="1"/>
    <col min="11535" max="11535" width="4.375" style="4" bestFit="1" customWidth="1"/>
    <col min="11536" max="11536" width="10.875" style="4" bestFit="1" customWidth="1"/>
    <col min="11537" max="11539" width="11.125" style="4" bestFit="1" customWidth="1"/>
    <col min="11540" max="11540" width="12.5" style="4" bestFit="1" customWidth="1"/>
    <col min="11541" max="11541" width="11.125" style="4" bestFit="1" customWidth="1"/>
    <col min="11542" max="11542" width="12.5" style="4" bestFit="1" customWidth="1"/>
    <col min="11543" max="11543" width="4.375" style="4" bestFit="1" customWidth="1"/>
    <col min="11544" max="11544" width="6.625" style="4" customWidth="1"/>
    <col min="11545" max="11545" width="12.875" style="4" bestFit="1" customWidth="1"/>
    <col min="11546" max="11546" width="10.5" style="4" bestFit="1" customWidth="1"/>
    <col min="11547" max="11547" width="17.125" style="4" customWidth="1"/>
    <col min="11548" max="11776" width="9" style="4"/>
    <col min="11777" max="11779" width="4.375" style="4" bestFit="1" customWidth="1"/>
    <col min="11780" max="11780" width="9.125" style="4" bestFit="1" customWidth="1"/>
    <col min="11781" max="11781" width="11.125" style="4" bestFit="1" customWidth="1"/>
    <col min="11782" max="11782" width="14.625" style="4" bestFit="1" customWidth="1"/>
    <col min="11783" max="11783" width="3.875" style="4" bestFit="1" customWidth="1"/>
    <col min="11784" max="11784" width="14.625" style="4" bestFit="1" customWidth="1"/>
    <col min="11785" max="11786" width="11.125" style="4" bestFit="1" customWidth="1"/>
    <col min="11787" max="11787" width="9.75" style="4" bestFit="1" customWidth="1"/>
    <col min="11788" max="11788" width="12.5" style="4" bestFit="1" customWidth="1"/>
    <col min="11789" max="11789" width="10.125" style="4" bestFit="1" customWidth="1"/>
    <col min="11790" max="11790" width="10.5" style="4" bestFit="1" customWidth="1"/>
    <col min="11791" max="11791" width="4.375" style="4" bestFit="1" customWidth="1"/>
    <col min="11792" max="11792" width="10.875" style="4" bestFit="1" customWidth="1"/>
    <col min="11793" max="11795" width="11.125" style="4" bestFit="1" customWidth="1"/>
    <col min="11796" max="11796" width="12.5" style="4" bestFit="1" customWidth="1"/>
    <col min="11797" max="11797" width="11.125" style="4" bestFit="1" customWidth="1"/>
    <col min="11798" max="11798" width="12.5" style="4" bestFit="1" customWidth="1"/>
    <col min="11799" max="11799" width="4.375" style="4" bestFit="1" customWidth="1"/>
    <col min="11800" max="11800" width="6.625" style="4" customWidth="1"/>
    <col min="11801" max="11801" width="12.875" style="4" bestFit="1" customWidth="1"/>
    <col min="11802" max="11802" width="10.5" style="4" bestFit="1" customWidth="1"/>
    <col min="11803" max="11803" width="17.125" style="4" customWidth="1"/>
    <col min="11804" max="12032" width="9" style="4"/>
    <col min="12033" max="12035" width="4.375" style="4" bestFit="1" customWidth="1"/>
    <col min="12036" max="12036" width="9.125" style="4" bestFit="1" customWidth="1"/>
    <col min="12037" max="12037" width="11.125" style="4" bestFit="1" customWidth="1"/>
    <col min="12038" max="12038" width="14.625" style="4" bestFit="1" customWidth="1"/>
    <col min="12039" max="12039" width="3.875" style="4" bestFit="1" customWidth="1"/>
    <col min="12040" max="12040" width="14.625" style="4" bestFit="1" customWidth="1"/>
    <col min="12041" max="12042" width="11.125" style="4" bestFit="1" customWidth="1"/>
    <col min="12043" max="12043" width="9.75" style="4" bestFit="1" customWidth="1"/>
    <col min="12044" max="12044" width="12.5" style="4" bestFit="1" customWidth="1"/>
    <col min="12045" max="12045" width="10.125" style="4" bestFit="1" customWidth="1"/>
    <col min="12046" max="12046" width="10.5" style="4" bestFit="1" customWidth="1"/>
    <col min="12047" max="12047" width="4.375" style="4" bestFit="1" customWidth="1"/>
    <col min="12048" max="12048" width="10.875" style="4" bestFit="1" customWidth="1"/>
    <col min="12049" max="12051" width="11.125" style="4" bestFit="1" customWidth="1"/>
    <col min="12052" max="12052" width="12.5" style="4" bestFit="1" customWidth="1"/>
    <col min="12053" max="12053" width="11.125" style="4" bestFit="1" customWidth="1"/>
    <col min="12054" max="12054" width="12.5" style="4" bestFit="1" customWidth="1"/>
    <col min="12055" max="12055" width="4.375" style="4" bestFit="1" customWidth="1"/>
    <col min="12056" max="12056" width="6.625" style="4" customWidth="1"/>
    <col min="12057" max="12057" width="12.875" style="4" bestFit="1" customWidth="1"/>
    <col min="12058" max="12058" width="10.5" style="4" bestFit="1" customWidth="1"/>
    <col min="12059" max="12059" width="17.125" style="4" customWidth="1"/>
    <col min="12060" max="12288" width="9" style="4"/>
    <col min="12289" max="12291" width="4.375" style="4" bestFit="1" customWidth="1"/>
    <col min="12292" max="12292" width="9.125" style="4" bestFit="1" customWidth="1"/>
    <col min="12293" max="12293" width="11.125" style="4" bestFit="1" customWidth="1"/>
    <col min="12294" max="12294" width="14.625" style="4" bestFit="1" customWidth="1"/>
    <col min="12295" max="12295" width="3.875" style="4" bestFit="1" customWidth="1"/>
    <col min="12296" max="12296" width="14.625" style="4" bestFit="1" customWidth="1"/>
    <col min="12297" max="12298" width="11.125" style="4" bestFit="1" customWidth="1"/>
    <col min="12299" max="12299" width="9.75" style="4" bestFit="1" customWidth="1"/>
    <col min="12300" max="12300" width="12.5" style="4" bestFit="1" customWidth="1"/>
    <col min="12301" max="12301" width="10.125" style="4" bestFit="1" customWidth="1"/>
    <col min="12302" max="12302" width="10.5" style="4" bestFit="1" customWidth="1"/>
    <col min="12303" max="12303" width="4.375" style="4" bestFit="1" customWidth="1"/>
    <col min="12304" max="12304" width="10.875" style="4" bestFit="1" customWidth="1"/>
    <col min="12305" max="12307" width="11.125" style="4" bestFit="1" customWidth="1"/>
    <col min="12308" max="12308" width="12.5" style="4" bestFit="1" customWidth="1"/>
    <col min="12309" max="12309" width="11.125" style="4" bestFit="1" customWidth="1"/>
    <col min="12310" max="12310" width="12.5" style="4" bestFit="1" customWidth="1"/>
    <col min="12311" max="12311" width="4.375" style="4" bestFit="1" customWidth="1"/>
    <col min="12312" max="12312" width="6.625" style="4" customWidth="1"/>
    <col min="12313" max="12313" width="12.875" style="4" bestFit="1" customWidth="1"/>
    <col min="12314" max="12314" width="10.5" style="4" bestFit="1" customWidth="1"/>
    <col min="12315" max="12315" width="17.125" style="4" customWidth="1"/>
    <col min="12316" max="12544" width="9" style="4"/>
    <col min="12545" max="12547" width="4.375" style="4" bestFit="1" customWidth="1"/>
    <col min="12548" max="12548" width="9.125" style="4" bestFit="1" customWidth="1"/>
    <col min="12549" max="12549" width="11.125" style="4" bestFit="1" customWidth="1"/>
    <col min="12550" max="12550" width="14.625" style="4" bestFit="1" customWidth="1"/>
    <col min="12551" max="12551" width="3.875" style="4" bestFit="1" customWidth="1"/>
    <col min="12552" max="12552" width="14.625" style="4" bestFit="1" customWidth="1"/>
    <col min="12553" max="12554" width="11.125" style="4" bestFit="1" customWidth="1"/>
    <col min="12555" max="12555" width="9.75" style="4" bestFit="1" customWidth="1"/>
    <col min="12556" max="12556" width="12.5" style="4" bestFit="1" customWidth="1"/>
    <col min="12557" max="12557" width="10.125" style="4" bestFit="1" customWidth="1"/>
    <col min="12558" max="12558" width="10.5" style="4" bestFit="1" customWidth="1"/>
    <col min="12559" max="12559" width="4.375" style="4" bestFit="1" customWidth="1"/>
    <col min="12560" max="12560" width="10.875" style="4" bestFit="1" customWidth="1"/>
    <col min="12561" max="12563" width="11.125" style="4" bestFit="1" customWidth="1"/>
    <col min="12564" max="12564" width="12.5" style="4" bestFit="1" customWidth="1"/>
    <col min="12565" max="12565" width="11.125" style="4" bestFit="1" customWidth="1"/>
    <col min="12566" max="12566" width="12.5" style="4" bestFit="1" customWidth="1"/>
    <col min="12567" max="12567" width="4.375" style="4" bestFit="1" customWidth="1"/>
    <col min="12568" max="12568" width="6.625" style="4" customWidth="1"/>
    <col min="12569" max="12569" width="12.875" style="4" bestFit="1" customWidth="1"/>
    <col min="12570" max="12570" width="10.5" style="4" bestFit="1" customWidth="1"/>
    <col min="12571" max="12571" width="17.125" style="4" customWidth="1"/>
    <col min="12572" max="12800" width="9" style="4"/>
    <col min="12801" max="12803" width="4.375" style="4" bestFit="1" customWidth="1"/>
    <col min="12804" max="12804" width="9.125" style="4" bestFit="1" customWidth="1"/>
    <col min="12805" max="12805" width="11.125" style="4" bestFit="1" customWidth="1"/>
    <col min="12806" max="12806" width="14.625" style="4" bestFit="1" customWidth="1"/>
    <col min="12807" max="12807" width="3.875" style="4" bestFit="1" customWidth="1"/>
    <col min="12808" max="12808" width="14.625" style="4" bestFit="1" customWidth="1"/>
    <col min="12809" max="12810" width="11.125" style="4" bestFit="1" customWidth="1"/>
    <col min="12811" max="12811" width="9.75" style="4" bestFit="1" customWidth="1"/>
    <col min="12812" max="12812" width="12.5" style="4" bestFit="1" customWidth="1"/>
    <col min="12813" max="12813" width="10.125" style="4" bestFit="1" customWidth="1"/>
    <col min="12814" max="12814" width="10.5" style="4" bestFit="1" customWidth="1"/>
    <col min="12815" max="12815" width="4.375" style="4" bestFit="1" customWidth="1"/>
    <col min="12816" max="12816" width="10.875" style="4" bestFit="1" customWidth="1"/>
    <col min="12817" max="12819" width="11.125" style="4" bestFit="1" customWidth="1"/>
    <col min="12820" max="12820" width="12.5" style="4" bestFit="1" customWidth="1"/>
    <col min="12821" max="12821" width="11.125" style="4" bestFit="1" customWidth="1"/>
    <col min="12822" max="12822" width="12.5" style="4" bestFit="1" customWidth="1"/>
    <col min="12823" max="12823" width="4.375" style="4" bestFit="1" customWidth="1"/>
    <col min="12824" max="12824" width="6.625" style="4" customWidth="1"/>
    <col min="12825" max="12825" width="12.875" style="4" bestFit="1" customWidth="1"/>
    <col min="12826" max="12826" width="10.5" style="4" bestFit="1" customWidth="1"/>
    <col min="12827" max="12827" width="17.125" style="4" customWidth="1"/>
    <col min="12828" max="13056" width="9" style="4"/>
    <col min="13057" max="13059" width="4.375" style="4" bestFit="1" customWidth="1"/>
    <col min="13060" max="13060" width="9.125" style="4" bestFit="1" customWidth="1"/>
    <col min="13061" max="13061" width="11.125" style="4" bestFit="1" customWidth="1"/>
    <col min="13062" max="13062" width="14.625" style="4" bestFit="1" customWidth="1"/>
    <col min="13063" max="13063" width="3.875" style="4" bestFit="1" customWidth="1"/>
    <col min="13064" max="13064" width="14.625" style="4" bestFit="1" customWidth="1"/>
    <col min="13065" max="13066" width="11.125" style="4" bestFit="1" customWidth="1"/>
    <col min="13067" max="13067" width="9.75" style="4" bestFit="1" customWidth="1"/>
    <col min="13068" max="13068" width="12.5" style="4" bestFit="1" customWidth="1"/>
    <col min="13069" max="13069" width="10.125" style="4" bestFit="1" customWidth="1"/>
    <col min="13070" max="13070" width="10.5" style="4" bestFit="1" customWidth="1"/>
    <col min="13071" max="13071" width="4.375" style="4" bestFit="1" customWidth="1"/>
    <col min="13072" max="13072" width="10.875" style="4" bestFit="1" customWidth="1"/>
    <col min="13073" max="13075" width="11.125" style="4" bestFit="1" customWidth="1"/>
    <col min="13076" max="13076" width="12.5" style="4" bestFit="1" customWidth="1"/>
    <col min="13077" max="13077" width="11.125" style="4" bestFit="1" customWidth="1"/>
    <col min="13078" max="13078" width="12.5" style="4" bestFit="1" customWidth="1"/>
    <col min="13079" max="13079" width="4.375" style="4" bestFit="1" customWidth="1"/>
    <col min="13080" max="13080" width="6.625" style="4" customWidth="1"/>
    <col min="13081" max="13081" width="12.875" style="4" bestFit="1" customWidth="1"/>
    <col min="13082" max="13082" width="10.5" style="4" bestFit="1" customWidth="1"/>
    <col min="13083" max="13083" width="17.125" style="4" customWidth="1"/>
    <col min="13084" max="13312" width="9" style="4"/>
    <col min="13313" max="13315" width="4.375" style="4" bestFit="1" customWidth="1"/>
    <col min="13316" max="13316" width="9.125" style="4" bestFit="1" customWidth="1"/>
    <col min="13317" max="13317" width="11.125" style="4" bestFit="1" customWidth="1"/>
    <col min="13318" max="13318" width="14.625" style="4" bestFit="1" customWidth="1"/>
    <col min="13319" max="13319" width="3.875" style="4" bestFit="1" customWidth="1"/>
    <col min="13320" max="13320" width="14.625" style="4" bestFit="1" customWidth="1"/>
    <col min="13321" max="13322" width="11.125" style="4" bestFit="1" customWidth="1"/>
    <col min="13323" max="13323" width="9.75" style="4" bestFit="1" customWidth="1"/>
    <col min="13324" max="13324" width="12.5" style="4" bestFit="1" customWidth="1"/>
    <col min="13325" max="13325" width="10.125" style="4" bestFit="1" customWidth="1"/>
    <col min="13326" max="13326" width="10.5" style="4" bestFit="1" customWidth="1"/>
    <col min="13327" max="13327" width="4.375" style="4" bestFit="1" customWidth="1"/>
    <col min="13328" max="13328" width="10.875" style="4" bestFit="1" customWidth="1"/>
    <col min="13329" max="13331" width="11.125" style="4" bestFit="1" customWidth="1"/>
    <col min="13332" max="13332" width="12.5" style="4" bestFit="1" customWidth="1"/>
    <col min="13333" max="13333" width="11.125" style="4" bestFit="1" customWidth="1"/>
    <col min="13334" max="13334" width="12.5" style="4" bestFit="1" customWidth="1"/>
    <col min="13335" max="13335" width="4.375" style="4" bestFit="1" customWidth="1"/>
    <col min="13336" max="13336" width="6.625" style="4" customWidth="1"/>
    <col min="13337" max="13337" width="12.875" style="4" bestFit="1" customWidth="1"/>
    <col min="13338" max="13338" width="10.5" style="4" bestFit="1" customWidth="1"/>
    <col min="13339" max="13339" width="17.125" style="4" customWidth="1"/>
    <col min="13340" max="13568" width="9" style="4"/>
    <col min="13569" max="13571" width="4.375" style="4" bestFit="1" customWidth="1"/>
    <col min="13572" max="13572" width="9.125" style="4" bestFit="1" customWidth="1"/>
    <col min="13573" max="13573" width="11.125" style="4" bestFit="1" customWidth="1"/>
    <col min="13574" max="13574" width="14.625" style="4" bestFit="1" customWidth="1"/>
    <col min="13575" max="13575" width="3.875" style="4" bestFit="1" customWidth="1"/>
    <col min="13576" max="13576" width="14.625" style="4" bestFit="1" customWidth="1"/>
    <col min="13577" max="13578" width="11.125" style="4" bestFit="1" customWidth="1"/>
    <col min="13579" max="13579" width="9.75" style="4" bestFit="1" customWidth="1"/>
    <col min="13580" max="13580" width="12.5" style="4" bestFit="1" customWidth="1"/>
    <col min="13581" max="13581" width="10.125" style="4" bestFit="1" customWidth="1"/>
    <col min="13582" max="13582" width="10.5" style="4" bestFit="1" customWidth="1"/>
    <col min="13583" max="13583" width="4.375" style="4" bestFit="1" customWidth="1"/>
    <col min="13584" max="13584" width="10.875" style="4" bestFit="1" customWidth="1"/>
    <col min="13585" max="13587" width="11.125" style="4" bestFit="1" customWidth="1"/>
    <col min="13588" max="13588" width="12.5" style="4" bestFit="1" customWidth="1"/>
    <col min="13589" max="13589" width="11.125" style="4" bestFit="1" customWidth="1"/>
    <col min="13590" max="13590" width="12.5" style="4" bestFit="1" customWidth="1"/>
    <col min="13591" max="13591" width="4.375" style="4" bestFit="1" customWidth="1"/>
    <col min="13592" max="13592" width="6.625" style="4" customWidth="1"/>
    <col min="13593" max="13593" width="12.875" style="4" bestFit="1" customWidth="1"/>
    <col min="13594" max="13594" width="10.5" style="4" bestFit="1" customWidth="1"/>
    <col min="13595" max="13595" width="17.125" style="4" customWidth="1"/>
    <col min="13596" max="13824" width="9" style="4"/>
    <col min="13825" max="13827" width="4.375" style="4" bestFit="1" customWidth="1"/>
    <col min="13828" max="13828" width="9.125" style="4" bestFit="1" customWidth="1"/>
    <col min="13829" max="13829" width="11.125" style="4" bestFit="1" customWidth="1"/>
    <col min="13830" max="13830" width="14.625" style="4" bestFit="1" customWidth="1"/>
    <col min="13831" max="13831" width="3.875" style="4" bestFit="1" customWidth="1"/>
    <col min="13832" max="13832" width="14.625" style="4" bestFit="1" customWidth="1"/>
    <col min="13833" max="13834" width="11.125" style="4" bestFit="1" customWidth="1"/>
    <col min="13835" max="13835" width="9.75" style="4" bestFit="1" customWidth="1"/>
    <col min="13836" max="13836" width="12.5" style="4" bestFit="1" customWidth="1"/>
    <col min="13837" max="13837" width="10.125" style="4" bestFit="1" customWidth="1"/>
    <col min="13838" max="13838" width="10.5" style="4" bestFit="1" customWidth="1"/>
    <col min="13839" max="13839" width="4.375" style="4" bestFit="1" customWidth="1"/>
    <col min="13840" max="13840" width="10.875" style="4" bestFit="1" customWidth="1"/>
    <col min="13841" max="13843" width="11.125" style="4" bestFit="1" customWidth="1"/>
    <col min="13844" max="13844" width="12.5" style="4" bestFit="1" customWidth="1"/>
    <col min="13845" max="13845" width="11.125" style="4" bestFit="1" customWidth="1"/>
    <col min="13846" max="13846" width="12.5" style="4" bestFit="1" customWidth="1"/>
    <col min="13847" max="13847" width="4.375" style="4" bestFit="1" customWidth="1"/>
    <col min="13848" max="13848" width="6.625" style="4" customWidth="1"/>
    <col min="13849" max="13849" width="12.875" style="4" bestFit="1" customWidth="1"/>
    <col min="13850" max="13850" width="10.5" style="4" bestFit="1" customWidth="1"/>
    <col min="13851" max="13851" width="17.125" style="4" customWidth="1"/>
    <col min="13852" max="14080" width="9" style="4"/>
    <col min="14081" max="14083" width="4.375" style="4" bestFit="1" customWidth="1"/>
    <col min="14084" max="14084" width="9.125" style="4" bestFit="1" customWidth="1"/>
    <col min="14085" max="14085" width="11.125" style="4" bestFit="1" customWidth="1"/>
    <col min="14086" max="14086" width="14.625" style="4" bestFit="1" customWidth="1"/>
    <col min="14087" max="14087" width="3.875" style="4" bestFit="1" customWidth="1"/>
    <col min="14088" max="14088" width="14.625" style="4" bestFit="1" customWidth="1"/>
    <col min="14089" max="14090" width="11.125" style="4" bestFit="1" customWidth="1"/>
    <col min="14091" max="14091" width="9.75" style="4" bestFit="1" customWidth="1"/>
    <col min="14092" max="14092" width="12.5" style="4" bestFit="1" customWidth="1"/>
    <col min="14093" max="14093" width="10.125" style="4" bestFit="1" customWidth="1"/>
    <col min="14094" max="14094" width="10.5" style="4" bestFit="1" customWidth="1"/>
    <col min="14095" max="14095" width="4.375" style="4" bestFit="1" customWidth="1"/>
    <col min="14096" max="14096" width="10.875" style="4" bestFit="1" customWidth="1"/>
    <col min="14097" max="14099" width="11.125" style="4" bestFit="1" customWidth="1"/>
    <col min="14100" max="14100" width="12.5" style="4" bestFit="1" customWidth="1"/>
    <col min="14101" max="14101" width="11.125" style="4" bestFit="1" customWidth="1"/>
    <col min="14102" max="14102" width="12.5" style="4" bestFit="1" customWidth="1"/>
    <col min="14103" max="14103" width="4.375" style="4" bestFit="1" customWidth="1"/>
    <col min="14104" max="14104" width="6.625" style="4" customWidth="1"/>
    <col min="14105" max="14105" width="12.875" style="4" bestFit="1" customWidth="1"/>
    <col min="14106" max="14106" width="10.5" style="4" bestFit="1" customWidth="1"/>
    <col min="14107" max="14107" width="17.125" style="4" customWidth="1"/>
    <col min="14108" max="14336" width="9" style="4"/>
    <col min="14337" max="14339" width="4.375" style="4" bestFit="1" customWidth="1"/>
    <col min="14340" max="14340" width="9.125" style="4" bestFit="1" customWidth="1"/>
    <col min="14341" max="14341" width="11.125" style="4" bestFit="1" customWidth="1"/>
    <col min="14342" max="14342" width="14.625" style="4" bestFit="1" customWidth="1"/>
    <col min="14343" max="14343" width="3.875" style="4" bestFit="1" customWidth="1"/>
    <col min="14344" max="14344" width="14.625" style="4" bestFit="1" customWidth="1"/>
    <col min="14345" max="14346" width="11.125" style="4" bestFit="1" customWidth="1"/>
    <col min="14347" max="14347" width="9.75" style="4" bestFit="1" customWidth="1"/>
    <col min="14348" max="14348" width="12.5" style="4" bestFit="1" customWidth="1"/>
    <col min="14349" max="14349" width="10.125" style="4" bestFit="1" customWidth="1"/>
    <col min="14350" max="14350" width="10.5" style="4" bestFit="1" customWidth="1"/>
    <col min="14351" max="14351" width="4.375" style="4" bestFit="1" customWidth="1"/>
    <col min="14352" max="14352" width="10.875" style="4" bestFit="1" customWidth="1"/>
    <col min="14353" max="14355" width="11.125" style="4" bestFit="1" customWidth="1"/>
    <col min="14356" max="14356" width="12.5" style="4" bestFit="1" customWidth="1"/>
    <col min="14357" max="14357" width="11.125" style="4" bestFit="1" customWidth="1"/>
    <col min="14358" max="14358" width="12.5" style="4" bestFit="1" customWidth="1"/>
    <col min="14359" max="14359" width="4.375" style="4" bestFit="1" customWidth="1"/>
    <col min="14360" max="14360" width="6.625" style="4" customWidth="1"/>
    <col min="14361" max="14361" width="12.875" style="4" bestFit="1" customWidth="1"/>
    <col min="14362" max="14362" width="10.5" style="4" bestFit="1" customWidth="1"/>
    <col min="14363" max="14363" width="17.125" style="4" customWidth="1"/>
    <col min="14364" max="14592" width="9" style="4"/>
    <col min="14593" max="14595" width="4.375" style="4" bestFit="1" customWidth="1"/>
    <col min="14596" max="14596" width="9.125" style="4" bestFit="1" customWidth="1"/>
    <col min="14597" max="14597" width="11.125" style="4" bestFit="1" customWidth="1"/>
    <col min="14598" max="14598" width="14.625" style="4" bestFit="1" customWidth="1"/>
    <col min="14599" max="14599" width="3.875" style="4" bestFit="1" customWidth="1"/>
    <col min="14600" max="14600" width="14.625" style="4" bestFit="1" customWidth="1"/>
    <col min="14601" max="14602" width="11.125" style="4" bestFit="1" customWidth="1"/>
    <col min="14603" max="14603" width="9.75" style="4" bestFit="1" customWidth="1"/>
    <col min="14604" max="14604" width="12.5" style="4" bestFit="1" customWidth="1"/>
    <col min="14605" max="14605" width="10.125" style="4" bestFit="1" customWidth="1"/>
    <col min="14606" max="14606" width="10.5" style="4" bestFit="1" customWidth="1"/>
    <col min="14607" max="14607" width="4.375" style="4" bestFit="1" customWidth="1"/>
    <col min="14608" max="14608" width="10.875" style="4" bestFit="1" customWidth="1"/>
    <col min="14609" max="14611" width="11.125" style="4" bestFit="1" customWidth="1"/>
    <col min="14612" max="14612" width="12.5" style="4" bestFit="1" customWidth="1"/>
    <col min="14613" max="14613" width="11.125" style="4" bestFit="1" customWidth="1"/>
    <col min="14614" max="14614" width="12.5" style="4" bestFit="1" customWidth="1"/>
    <col min="14615" max="14615" width="4.375" style="4" bestFit="1" customWidth="1"/>
    <col min="14616" max="14616" width="6.625" style="4" customWidth="1"/>
    <col min="14617" max="14617" width="12.875" style="4" bestFit="1" customWidth="1"/>
    <col min="14618" max="14618" width="10.5" style="4" bestFit="1" customWidth="1"/>
    <col min="14619" max="14619" width="17.125" style="4" customWidth="1"/>
    <col min="14620" max="14848" width="9" style="4"/>
    <col min="14849" max="14851" width="4.375" style="4" bestFit="1" customWidth="1"/>
    <col min="14852" max="14852" width="9.125" style="4" bestFit="1" customWidth="1"/>
    <col min="14853" max="14853" width="11.125" style="4" bestFit="1" customWidth="1"/>
    <col min="14854" max="14854" width="14.625" style="4" bestFit="1" customWidth="1"/>
    <col min="14855" max="14855" width="3.875" style="4" bestFit="1" customWidth="1"/>
    <col min="14856" max="14856" width="14.625" style="4" bestFit="1" customWidth="1"/>
    <col min="14857" max="14858" width="11.125" style="4" bestFit="1" customWidth="1"/>
    <col min="14859" max="14859" width="9.75" style="4" bestFit="1" customWidth="1"/>
    <col min="14860" max="14860" width="12.5" style="4" bestFit="1" customWidth="1"/>
    <col min="14861" max="14861" width="10.125" style="4" bestFit="1" customWidth="1"/>
    <col min="14862" max="14862" width="10.5" style="4" bestFit="1" customWidth="1"/>
    <col min="14863" max="14863" width="4.375" style="4" bestFit="1" customWidth="1"/>
    <col min="14864" max="14864" width="10.875" style="4" bestFit="1" customWidth="1"/>
    <col min="14865" max="14867" width="11.125" style="4" bestFit="1" customWidth="1"/>
    <col min="14868" max="14868" width="12.5" style="4" bestFit="1" customWidth="1"/>
    <col min="14869" max="14869" width="11.125" style="4" bestFit="1" customWidth="1"/>
    <col min="14870" max="14870" width="12.5" style="4" bestFit="1" customWidth="1"/>
    <col min="14871" max="14871" width="4.375" style="4" bestFit="1" customWidth="1"/>
    <col min="14872" max="14872" width="6.625" style="4" customWidth="1"/>
    <col min="14873" max="14873" width="12.875" style="4" bestFit="1" customWidth="1"/>
    <col min="14874" max="14874" width="10.5" style="4" bestFit="1" customWidth="1"/>
    <col min="14875" max="14875" width="17.125" style="4" customWidth="1"/>
    <col min="14876" max="15104" width="9" style="4"/>
    <col min="15105" max="15107" width="4.375" style="4" bestFit="1" customWidth="1"/>
    <col min="15108" max="15108" width="9.125" style="4" bestFit="1" customWidth="1"/>
    <col min="15109" max="15109" width="11.125" style="4" bestFit="1" customWidth="1"/>
    <col min="15110" max="15110" width="14.625" style="4" bestFit="1" customWidth="1"/>
    <col min="15111" max="15111" width="3.875" style="4" bestFit="1" customWidth="1"/>
    <col min="15112" max="15112" width="14.625" style="4" bestFit="1" customWidth="1"/>
    <col min="15113" max="15114" width="11.125" style="4" bestFit="1" customWidth="1"/>
    <col min="15115" max="15115" width="9.75" style="4" bestFit="1" customWidth="1"/>
    <col min="15116" max="15116" width="12.5" style="4" bestFit="1" customWidth="1"/>
    <col min="15117" max="15117" width="10.125" style="4" bestFit="1" customWidth="1"/>
    <col min="15118" max="15118" width="10.5" style="4" bestFit="1" customWidth="1"/>
    <col min="15119" max="15119" width="4.375" style="4" bestFit="1" customWidth="1"/>
    <col min="15120" max="15120" width="10.875" style="4" bestFit="1" customWidth="1"/>
    <col min="15121" max="15123" width="11.125" style="4" bestFit="1" customWidth="1"/>
    <col min="15124" max="15124" width="12.5" style="4" bestFit="1" customWidth="1"/>
    <col min="15125" max="15125" width="11.125" style="4" bestFit="1" customWidth="1"/>
    <col min="15126" max="15126" width="12.5" style="4" bestFit="1" customWidth="1"/>
    <col min="15127" max="15127" width="4.375" style="4" bestFit="1" customWidth="1"/>
    <col min="15128" max="15128" width="6.625" style="4" customWidth="1"/>
    <col min="15129" max="15129" width="12.875" style="4" bestFit="1" customWidth="1"/>
    <col min="15130" max="15130" width="10.5" style="4" bestFit="1" customWidth="1"/>
    <col min="15131" max="15131" width="17.125" style="4" customWidth="1"/>
    <col min="15132" max="15360" width="9" style="4"/>
    <col min="15361" max="15363" width="4.375" style="4" bestFit="1" customWidth="1"/>
    <col min="15364" max="15364" width="9.125" style="4" bestFit="1" customWidth="1"/>
    <col min="15365" max="15365" width="11.125" style="4" bestFit="1" customWidth="1"/>
    <col min="15366" max="15366" width="14.625" style="4" bestFit="1" customWidth="1"/>
    <col min="15367" max="15367" width="3.875" style="4" bestFit="1" customWidth="1"/>
    <col min="15368" max="15368" width="14.625" style="4" bestFit="1" customWidth="1"/>
    <col min="15369" max="15370" width="11.125" style="4" bestFit="1" customWidth="1"/>
    <col min="15371" max="15371" width="9.75" style="4" bestFit="1" customWidth="1"/>
    <col min="15372" max="15372" width="12.5" style="4" bestFit="1" customWidth="1"/>
    <col min="15373" max="15373" width="10.125" style="4" bestFit="1" customWidth="1"/>
    <col min="15374" max="15374" width="10.5" style="4" bestFit="1" customWidth="1"/>
    <col min="15375" max="15375" width="4.375" style="4" bestFit="1" customWidth="1"/>
    <col min="15376" max="15376" width="10.875" style="4" bestFit="1" customWidth="1"/>
    <col min="15377" max="15379" width="11.125" style="4" bestFit="1" customWidth="1"/>
    <col min="15380" max="15380" width="12.5" style="4" bestFit="1" customWidth="1"/>
    <col min="15381" max="15381" width="11.125" style="4" bestFit="1" customWidth="1"/>
    <col min="15382" max="15382" width="12.5" style="4" bestFit="1" customWidth="1"/>
    <col min="15383" max="15383" width="4.375" style="4" bestFit="1" customWidth="1"/>
    <col min="15384" max="15384" width="6.625" style="4" customWidth="1"/>
    <col min="15385" max="15385" width="12.875" style="4" bestFit="1" customWidth="1"/>
    <col min="15386" max="15386" width="10.5" style="4" bestFit="1" customWidth="1"/>
    <col min="15387" max="15387" width="17.125" style="4" customWidth="1"/>
    <col min="15388" max="15616" width="9" style="4"/>
    <col min="15617" max="15619" width="4.375" style="4" bestFit="1" customWidth="1"/>
    <col min="15620" max="15620" width="9.125" style="4" bestFit="1" customWidth="1"/>
    <col min="15621" max="15621" width="11.125" style="4" bestFit="1" customWidth="1"/>
    <col min="15622" max="15622" width="14.625" style="4" bestFit="1" customWidth="1"/>
    <col min="15623" max="15623" width="3.875" style="4" bestFit="1" customWidth="1"/>
    <col min="15624" max="15624" width="14.625" style="4" bestFit="1" customWidth="1"/>
    <col min="15625" max="15626" width="11.125" style="4" bestFit="1" customWidth="1"/>
    <col min="15627" max="15627" width="9.75" style="4" bestFit="1" customWidth="1"/>
    <col min="15628" max="15628" width="12.5" style="4" bestFit="1" customWidth="1"/>
    <col min="15629" max="15629" width="10.125" style="4" bestFit="1" customWidth="1"/>
    <col min="15630" max="15630" width="10.5" style="4" bestFit="1" customWidth="1"/>
    <col min="15631" max="15631" width="4.375" style="4" bestFit="1" customWidth="1"/>
    <col min="15632" max="15632" width="10.875" style="4" bestFit="1" customWidth="1"/>
    <col min="15633" max="15635" width="11.125" style="4" bestFit="1" customWidth="1"/>
    <col min="15636" max="15636" width="12.5" style="4" bestFit="1" customWidth="1"/>
    <col min="15637" max="15637" width="11.125" style="4" bestFit="1" customWidth="1"/>
    <col min="15638" max="15638" width="12.5" style="4" bestFit="1" customWidth="1"/>
    <col min="15639" max="15639" width="4.375" style="4" bestFit="1" customWidth="1"/>
    <col min="15640" max="15640" width="6.625" style="4" customWidth="1"/>
    <col min="15641" max="15641" width="12.875" style="4" bestFit="1" customWidth="1"/>
    <col min="15642" max="15642" width="10.5" style="4" bestFit="1" customWidth="1"/>
    <col min="15643" max="15643" width="17.125" style="4" customWidth="1"/>
    <col min="15644" max="15872" width="9" style="4"/>
    <col min="15873" max="15875" width="4.375" style="4" bestFit="1" customWidth="1"/>
    <col min="15876" max="15876" width="9.125" style="4" bestFit="1" customWidth="1"/>
    <col min="15877" max="15877" width="11.125" style="4" bestFit="1" customWidth="1"/>
    <col min="15878" max="15878" width="14.625" style="4" bestFit="1" customWidth="1"/>
    <col min="15879" max="15879" width="3.875" style="4" bestFit="1" customWidth="1"/>
    <col min="15880" max="15880" width="14.625" style="4" bestFit="1" customWidth="1"/>
    <col min="15881" max="15882" width="11.125" style="4" bestFit="1" customWidth="1"/>
    <col min="15883" max="15883" width="9.75" style="4" bestFit="1" customWidth="1"/>
    <col min="15884" max="15884" width="12.5" style="4" bestFit="1" customWidth="1"/>
    <col min="15885" max="15885" width="10.125" style="4" bestFit="1" customWidth="1"/>
    <col min="15886" max="15886" width="10.5" style="4" bestFit="1" customWidth="1"/>
    <col min="15887" max="15887" width="4.375" style="4" bestFit="1" customWidth="1"/>
    <col min="15888" max="15888" width="10.875" style="4" bestFit="1" customWidth="1"/>
    <col min="15889" max="15891" width="11.125" style="4" bestFit="1" customWidth="1"/>
    <col min="15892" max="15892" width="12.5" style="4" bestFit="1" customWidth="1"/>
    <col min="15893" max="15893" width="11.125" style="4" bestFit="1" customWidth="1"/>
    <col min="15894" max="15894" width="12.5" style="4" bestFit="1" customWidth="1"/>
    <col min="15895" max="15895" width="4.375" style="4" bestFit="1" customWidth="1"/>
    <col min="15896" max="15896" width="6.625" style="4" customWidth="1"/>
    <col min="15897" max="15897" width="12.875" style="4" bestFit="1" customWidth="1"/>
    <col min="15898" max="15898" width="10.5" style="4" bestFit="1" customWidth="1"/>
    <col min="15899" max="15899" width="17.125" style="4" customWidth="1"/>
    <col min="15900" max="16128" width="9" style="4"/>
    <col min="16129" max="16131" width="4.375" style="4" bestFit="1" customWidth="1"/>
    <col min="16132" max="16132" width="9.125" style="4" bestFit="1" customWidth="1"/>
    <col min="16133" max="16133" width="11.125" style="4" bestFit="1" customWidth="1"/>
    <col min="16134" max="16134" width="14.625" style="4" bestFit="1" customWidth="1"/>
    <col min="16135" max="16135" width="3.875" style="4" bestFit="1" customWidth="1"/>
    <col min="16136" max="16136" width="14.625" style="4" bestFit="1" customWidth="1"/>
    <col min="16137" max="16138" width="11.125" style="4" bestFit="1" customWidth="1"/>
    <col min="16139" max="16139" width="9.75" style="4" bestFit="1" customWidth="1"/>
    <col min="16140" max="16140" width="12.5" style="4" bestFit="1" customWidth="1"/>
    <col min="16141" max="16141" width="10.125" style="4" bestFit="1" customWidth="1"/>
    <col min="16142" max="16142" width="10.5" style="4" bestFit="1" customWidth="1"/>
    <col min="16143" max="16143" width="4.375" style="4" bestFit="1" customWidth="1"/>
    <col min="16144" max="16144" width="10.875" style="4" bestFit="1" customWidth="1"/>
    <col min="16145" max="16147" width="11.125" style="4" bestFit="1" customWidth="1"/>
    <col min="16148" max="16148" width="12.5" style="4" bestFit="1" customWidth="1"/>
    <col min="16149" max="16149" width="11.125" style="4" bestFit="1" customWidth="1"/>
    <col min="16150" max="16150" width="12.5" style="4" bestFit="1" customWidth="1"/>
    <col min="16151" max="16151" width="4.375" style="4" bestFit="1" customWidth="1"/>
    <col min="16152" max="16152" width="6.625" style="4" customWidth="1"/>
    <col min="16153" max="16153" width="12.875" style="4" bestFit="1" customWidth="1"/>
    <col min="16154" max="16154" width="10.5" style="4" bestFit="1" customWidth="1"/>
    <col min="16155" max="16155" width="17.125" style="4" customWidth="1"/>
    <col min="16156" max="16384" width="9" style="4"/>
  </cols>
  <sheetData>
    <row r="1" spans="1:28" ht="15" customHeight="1" x14ac:dyDescent="0.15">
      <c r="C1" s="3"/>
      <c r="J1" s="110" t="s">
        <v>0</v>
      </c>
      <c r="K1" s="111"/>
      <c r="L1" s="111"/>
      <c r="M1" s="111"/>
      <c r="N1" s="112"/>
      <c r="P1" s="113" t="s">
        <v>24</v>
      </c>
      <c r="Q1" s="113"/>
      <c r="R1" s="114"/>
      <c r="T1" s="113" t="s">
        <v>25</v>
      </c>
      <c r="U1" s="113"/>
    </row>
    <row r="2" spans="1:28" ht="15" customHeight="1" x14ac:dyDescent="0.15">
      <c r="J2" s="5" t="s">
        <v>11</v>
      </c>
      <c r="K2" s="5" t="s">
        <v>22</v>
      </c>
      <c r="L2" s="5" t="s">
        <v>26</v>
      </c>
      <c r="M2" s="5" t="s">
        <v>27</v>
      </c>
      <c r="N2" s="5" t="s">
        <v>23</v>
      </c>
      <c r="P2" s="6" t="s">
        <v>28</v>
      </c>
      <c r="Q2" s="115">
        <f>VLOOKUP($P$2,$Y$23:$Z$55,2,FALSE)</f>
        <v>7.9092282000000003</v>
      </c>
      <c r="R2" s="116"/>
      <c r="T2" s="7">
        <f>Z3</f>
        <v>95.04</v>
      </c>
      <c r="U2" s="7">
        <f>AA3</f>
        <v>17.12</v>
      </c>
      <c r="Y2" s="8" t="s">
        <v>29</v>
      </c>
      <c r="Z2" s="9">
        <v>94.84</v>
      </c>
      <c r="AA2" s="9">
        <v>17.760000000000002</v>
      </c>
    </row>
    <row r="3" spans="1:28" ht="15" customHeight="1" x14ac:dyDescent="0.15">
      <c r="J3" s="6">
        <v>50.58</v>
      </c>
      <c r="K3" s="6">
        <v>8.56</v>
      </c>
      <c r="L3" s="6">
        <v>183</v>
      </c>
      <c r="M3" s="6">
        <v>7.5</v>
      </c>
      <c r="N3" s="6">
        <v>1.4750000000000001</v>
      </c>
      <c r="Q3" s="10"/>
      <c r="R3" s="10"/>
      <c r="S3" s="10"/>
      <c r="T3" s="10"/>
      <c r="U3" s="10"/>
      <c r="V3" s="10"/>
      <c r="Y3" s="8" t="s">
        <v>30</v>
      </c>
      <c r="Z3" s="9">
        <v>95.04</v>
      </c>
      <c r="AA3" s="9">
        <v>17.12</v>
      </c>
    </row>
    <row r="4" spans="1:28" ht="15" customHeight="1" x14ac:dyDescent="0.15">
      <c r="E4" s="11"/>
      <c r="P4" s="117" t="s">
        <v>31</v>
      </c>
      <c r="Q4" s="114"/>
      <c r="R4" s="114"/>
      <c r="S4" s="114"/>
      <c r="T4" s="114"/>
      <c r="U4" s="114"/>
      <c r="V4" s="114"/>
    </row>
    <row r="5" spans="1:28" ht="15" customHeight="1" x14ac:dyDescent="0.15">
      <c r="A5" s="124" t="s">
        <v>1</v>
      </c>
      <c r="B5" s="124"/>
      <c r="C5" s="124"/>
      <c r="D5" s="124"/>
      <c r="E5" s="124"/>
      <c r="F5" s="125" t="s">
        <v>15</v>
      </c>
      <c r="G5" s="126"/>
      <c r="H5" s="127"/>
      <c r="I5" s="118" t="s">
        <v>2</v>
      </c>
      <c r="J5" s="118" t="s">
        <v>3</v>
      </c>
      <c r="K5" s="118" t="s">
        <v>4</v>
      </c>
      <c r="L5" s="118" t="s">
        <v>5</v>
      </c>
      <c r="M5" s="121" t="s">
        <v>6</v>
      </c>
      <c r="N5" s="121" t="s">
        <v>7</v>
      </c>
      <c r="O5" s="107" t="s">
        <v>32</v>
      </c>
      <c r="P5" s="104" t="s">
        <v>33</v>
      </c>
      <c r="Q5" s="104" t="s">
        <v>34</v>
      </c>
      <c r="R5" s="104" t="s">
        <v>35</v>
      </c>
      <c r="S5" s="104" t="s">
        <v>36</v>
      </c>
      <c r="T5" s="104" t="s">
        <v>37</v>
      </c>
      <c r="U5" s="104" t="s">
        <v>38</v>
      </c>
      <c r="V5" s="104" t="s">
        <v>39</v>
      </c>
      <c r="W5" s="107" t="s">
        <v>32</v>
      </c>
      <c r="Y5" s="12">
        <v>43738</v>
      </c>
      <c r="Z5" s="13" t="s">
        <v>40</v>
      </c>
      <c r="AA5" s="13" t="s">
        <v>41</v>
      </c>
    </row>
    <row r="6" spans="1:28" ht="15" customHeight="1" x14ac:dyDescent="0.15">
      <c r="A6" s="131" t="s">
        <v>11</v>
      </c>
      <c r="B6" s="131" t="s">
        <v>12</v>
      </c>
      <c r="C6" s="131" t="s">
        <v>16</v>
      </c>
      <c r="D6" s="132" t="s">
        <v>8</v>
      </c>
      <c r="E6" s="132" t="s">
        <v>9</v>
      </c>
      <c r="F6" s="128"/>
      <c r="G6" s="129"/>
      <c r="H6" s="130"/>
      <c r="I6" s="119"/>
      <c r="J6" s="119"/>
      <c r="K6" s="119">
        <v>5.44</v>
      </c>
      <c r="L6" s="119"/>
      <c r="M6" s="122">
        <v>7.5</v>
      </c>
      <c r="N6" s="122">
        <v>1.4750000000000001</v>
      </c>
      <c r="O6" s="108"/>
      <c r="P6" s="105"/>
      <c r="Q6" s="105"/>
      <c r="R6" s="105">
        <v>5.44</v>
      </c>
      <c r="S6" s="105">
        <v>5.44</v>
      </c>
      <c r="T6" s="105">
        <v>5.44</v>
      </c>
      <c r="U6" s="105">
        <v>5.44</v>
      </c>
      <c r="V6" s="105">
        <v>5.44</v>
      </c>
      <c r="W6" s="108"/>
      <c r="Y6" s="12" t="s">
        <v>42</v>
      </c>
      <c r="Z6" s="14">
        <v>13806</v>
      </c>
      <c r="AA6" s="14">
        <v>5270744</v>
      </c>
    </row>
    <row r="7" spans="1:28" ht="15" customHeight="1" x14ac:dyDescent="0.15">
      <c r="A7" s="109"/>
      <c r="B7" s="109"/>
      <c r="C7" s="109"/>
      <c r="D7" s="106"/>
      <c r="E7" s="106"/>
      <c r="F7" s="15" t="s">
        <v>13</v>
      </c>
      <c r="G7" s="16"/>
      <c r="H7" s="17" t="s">
        <v>14</v>
      </c>
      <c r="I7" s="120"/>
      <c r="J7" s="120"/>
      <c r="K7" s="120"/>
      <c r="L7" s="120"/>
      <c r="M7" s="123"/>
      <c r="N7" s="123"/>
      <c r="O7" s="109"/>
      <c r="P7" s="106"/>
      <c r="Q7" s="106"/>
      <c r="R7" s="106"/>
      <c r="S7" s="106"/>
      <c r="T7" s="106"/>
      <c r="U7" s="106"/>
      <c r="V7" s="106"/>
      <c r="W7" s="109"/>
      <c r="Y7" s="12" t="s">
        <v>43</v>
      </c>
      <c r="Z7" s="14">
        <v>10</v>
      </c>
      <c r="AA7" s="14">
        <v>8220</v>
      </c>
    </row>
    <row r="8" spans="1:28" ht="15" customHeight="1" x14ac:dyDescent="0.15">
      <c r="A8" s="8">
        <v>1</v>
      </c>
      <c r="B8" s="8"/>
      <c r="C8" s="8"/>
      <c r="D8" s="9">
        <v>58</v>
      </c>
      <c r="E8" s="18">
        <f t="shared" ref="E8:E54" si="0">ROUND(D8*1000/22,-1)</f>
        <v>2640</v>
      </c>
      <c r="F8" s="19">
        <v>0</v>
      </c>
      <c r="G8" s="20" t="s">
        <v>10</v>
      </c>
      <c r="H8" s="21">
        <v>63000</v>
      </c>
      <c r="I8" s="18"/>
      <c r="J8" s="18">
        <f t="shared" ref="J8:K27" si="1">ROUNDDOWN($D8*J$3,0)</f>
        <v>2933</v>
      </c>
      <c r="K8" s="18">
        <f t="shared" si="1"/>
        <v>496</v>
      </c>
      <c r="L8" s="18">
        <f t="shared" ref="L8:L38" si="2">ROUNDDOWN($D8*L$3/2,0)</f>
        <v>5307</v>
      </c>
      <c r="M8" s="18">
        <f t="shared" ref="M8:N38" si="3">ROUNDDOWN($D8*M$3,0)</f>
        <v>435</v>
      </c>
      <c r="N8" s="18">
        <f t="shared" si="3"/>
        <v>85</v>
      </c>
      <c r="O8" s="8">
        <v>1</v>
      </c>
      <c r="P8" s="22"/>
      <c r="Q8" s="22"/>
      <c r="R8" s="22"/>
      <c r="S8" s="22"/>
      <c r="T8" s="22"/>
      <c r="U8" s="22"/>
      <c r="V8" s="22"/>
      <c r="W8" s="23"/>
      <c r="Y8" s="12" t="s">
        <v>44</v>
      </c>
      <c r="Z8" s="14">
        <v>130</v>
      </c>
      <c r="AA8" s="14">
        <v>44814</v>
      </c>
    </row>
    <row r="9" spans="1:28" ht="15" customHeight="1" x14ac:dyDescent="0.15">
      <c r="A9" s="8">
        <v>2</v>
      </c>
      <c r="B9" s="8"/>
      <c r="C9" s="8"/>
      <c r="D9" s="9">
        <v>68</v>
      </c>
      <c r="E9" s="18">
        <f t="shared" si="0"/>
        <v>3090</v>
      </c>
      <c r="F9" s="19">
        <v>63000</v>
      </c>
      <c r="G9" s="20" t="s">
        <v>10</v>
      </c>
      <c r="H9" s="21">
        <v>73000</v>
      </c>
      <c r="I9" s="18">
        <v>8000</v>
      </c>
      <c r="J9" s="18">
        <f t="shared" si="1"/>
        <v>3439</v>
      </c>
      <c r="K9" s="18">
        <f t="shared" si="1"/>
        <v>582</v>
      </c>
      <c r="L9" s="18">
        <f t="shared" si="2"/>
        <v>6222</v>
      </c>
      <c r="M9" s="18">
        <f t="shared" si="3"/>
        <v>510</v>
      </c>
      <c r="N9" s="18">
        <f t="shared" si="3"/>
        <v>100</v>
      </c>
      <c r="O9" s="8">
        <v>1</v>
      </c>
      <c r="P9" s="24">
        <f t="shared" ref="P9:P38" si="4">D9</f>
        <v>68</v>
      </c>
      <c r="Q9" s="18">
        <f t="shared" ref="Q9:R30" si="5">ROUNDDOWN($D9*T$2,0)</f>
        <v>6462</v>
      </c>
      <c r="R9" s="18">
        <f t="shared" si="5"/>
        <v>1164</v>
      </c>
      <c r="S9" s="18">
        <f t="shared" ref="S9:S30" si="6">SUM(Q9:R9)</f>
        <v>7626</v>
      </c>
      <c r="T9" s="18">
        <f t="shared" ref="T9:U30" si="7">ROUND(Q9*$Q$2,0)</f>
        <v>51109</v>
      </c>
      <c r="U9" s="18">
        <f t="shared" si="7"/>
        <v>9206</v>
      </c>
      <c r="V9" s="18">
        <f t="shared" ref="V9:V30" si="8">SUM(T9:U9)</f>
        <v>60315</v>
      </c>
      <c r="W9" s="25">
        <v>1</v>
      </c>
      <c r="Y9" s="12" t="s">
        <v>45</v>
      </c>
      <c r="Z9" s="14">
        <f>SUM(Z6:Z8)</f>
        <v>13946</v>
      </c>
      <c r="AA9" s="14">
        <f>SUM(AA6:AA8)</f>
        <v>5323778</v>
      </c>
    </row>
    <row r="10" spans="1:28" ht="15" customHeight="1" x14ac:dyDescent="0.15">
      <c r="A10" s="8">
        <v>3</v>
      </c>
      <c r="B10" s="8"/>
      <c r="C10" s="8"/>
      <c r="D10" s="9">
        <v>78</v>
      </c>
      <c r="E10" s="18">
        <f t="shared" si="0"/>
        <v>3550</v>
      </c>
      <c r="F10" s="19">
        <v>73000</v>
      </c>
      <c r="G10" s="20" t="s">
        <v>10</v>
      </c>
      <c r="H10" s="21">
        <v>83000</v>
      </c>
      <c r="I10" s="18">
        <f t="shared" ref="I10:I54" si="9">H10-F10</f>
        <v>10000</v>
      </c>
      <c r="J10" s="18">
        <f t="shared" si="1"/>
        <v>3945</v>
      </c>
      <c r="K10" s="18">
        <f t="shared" si="1"/>
        <v>667</v>
      </c>
      <c r="L10" s="18">
        <f t="shared" si="2"/>
        <v>7137</v>
      </c>
      <c r="M10" s="18">
        <f t="shared" si="3"/>
        <v>585</v>
      </c>
      <c r="N10" s="18">
        <f t="shared" si="3"/>
        <v>115</v>
      </c>
      <c r="O10" s="8">
        <v>2</v>
      </c>
      <c r="P10" s="24">
        <f t="shared" si="4"/>
        <v>78</v>
      </c>
      <c r="Q10" s="24">
        <f t="shared" si="5"/>
        <v>7413</v>
      </c>
      <c r="R10" s="24">
        <f t="shared" si="5"/>
        <v>1335</v>
      </c>
      <c r="S10" s="24">
        <f t="shared" si="6"/>
        <v>8748</v>
      </c>
      <c r="T10" s="18">
        <f t="shared" si="7"/>
        <v>58631</v>
      </c>
      <c r="U10" s="18">
        <f t="shared" si="7"/>
        <v>10559</v>
      </c>
      <c r="V10" s="18">
        <f t="shared" si="8"/>
        <v>69190</v>
      </c>
      <c r="W10" s="25">
        <v>2</v>
      </c>
      <c r="Y10" s="2"/>
      <c r="Z10" s="2"/>
      <c r="AA10" s="2"/>
      <c r="AB10" s="2"/>
    </row>
    <row r="11" spans="1:28" ht="15" customHeight="1" x14ac:dyDescent="0.15">
      <c r="A11" s="8">
        <v>4</v>
      </c>
      <c r="B11" s="8">
        <v>1</v>
      </c>
      <c r="C11" s="8">
        <v>1</v>
      </c>
      <c r="D11" s="9">
        <v>88</v>
      </c>
      <c r="E11" s="18">
        <f t="shared" si="0"/>
        <v>4000</v>
      </c>
      <c r="F11" s="19">
        <v>83000</v>
      </c>
      <c r="G11" s="20" t="s">
        <v>10</v>
      </c>
      <c r="H11" s="21">
        <v>93000</v>
      </c>
      <c r="I11" s="18">
        <f t="shared" si="9"/>
        <v>10000</v>
      </c>
      <c r="J11" s="18">
        <f t="shared" si="1"/>
        <v>4451</v>
      </c>
      <c r="K11" s="18">
        <f t="shared" si="1"/>
        <v>753</v>
      </c>
      <c r="L11" s="18">
        <f t="shared" si="2"/>
        <v>8052</v>
      </c>
      <c r="M11" s="18">
        <f t="shared" si="3"/>
        <v>660</v>
      </c>
      <c r="N11" s="18">
        <f t="shared" si="3"/>
        <v>129</v>
      </c>
      <c r="O11" s="8">
        <v>3</v>
      </c>
      <c r="P11" s="24">
        <f t="shared" si="4"/>
        <v>88</v>
      </c>
      <c r="Q11" s="24">
        <f t="shared" si="5"/>
        <v>8363</v>
      </c>
      <c r="R11" s="24">
        <f t="shared" si="5"/>
        <v>1506</v>
      </c>
      <c r="S11" s="24">
        <f t="shared" si="6"/>
        <v>9869</v>
      </c>
      <c r="T11" s="18">
        <f t="shared" si="7"/>
        <v>66145</v>
      </c>
      <c r="U11" s="18">
        <f t="shared" si="7"/>
        <v>11911</v>
      </c>
      <c r="V11" s="18">
        <f t="shared" si="8"/>
        <v>78056</v>
      </c>
      <c r="W11" s="25">
        <v>3</v>
      </c>
      <c r="Y11" s="102" t="s">
        <v>46</v>
      </c>
      <c r="Z11" s="103"/>
      <c r="AA11" s="13">
        <f>(AA9/Z9)*1000</f>
        <v>381742.29169654381</v>
      </c>
    </row>
    <row r="12" spans="1:28" ht="15" customHeight="1" x14ac:dyDescent="0.15">
      <c r="A12" s="8">
        <v>5</v>
      </c>
      <c r="B12" s="8">
        <v>2</v>
      </c>
      <c r="C12" s="8">
        <v>2</v>
      </c>
      <c r="D12" s="9">
        <v>98</v>
      </c>
      <c r="E12" s="18">
        <f t="shared" si="0"/>
        <v>4450</v>
      </c>
      <c r="F12" s="19">
        <v>93000</v>
      </c>
      <c r="G12" s="20" t="s">
        <v>10</v>
      </c>
      <c r="H12" s="21">
        <v>101000</v>
      </c>
      <c r="I12" s="18">
        <f t="shared" si="9"/>
        <v>8000</v>
      </c>
      <c r="J12" s="18">
        <f t="shared" si="1"/>
        <v>4956</v>
      </c>
      <c r="K12" s="18">
        <f t="shared" si="1"/>
        <v>838</v>
      </c>
      <c r="L12" s="18">
        <f t="shared" si="2"/>
        <v>8967</v>
      </c>
      <c r="M12" s="18">
        <f t="shared" si="3"/>
        <v>735</v>
      </c>
      <c r="N12" s="18">
        <f t="shared" si="3"/>
        <v>144</v>
      </c>
      <c r="O12" s="8">
        <v>4</v>
      </c>
      <c r="P12" s="24">
        <f t="shared" si="4"/>
        <v>98</v>
      </c>
      <c r="Q12" s="24">
        <f t="shared" si="5"/>
        <v>9313</v>
      </c>
      <c r="R12" s="24">
        <f t="shared" si="5"/>
        <v>1677</v>
      </c>
      <c r="S12" s="24">
        <f t="shared" si="6"/>
        <v>10990</v>
      </c>
      <c r="T12" s="18">
        <f t="shared" si="7"/>
        <v>73659</v>
      </c>
      <c r="U12" s="18">
        <f t="shared" si="7"/>
        <v>13264</v>
      </c>
      <c r="V12" s="18">
        <f t="shared" si="8"/>
        <v>86923</v>
      </c>
      <c r="W12" s="25">
        <v>4</v>
      </c>
      <c r="Y12" s="102" t="s">
        <v>47</v>
      </c>
      <c r="Z12" s="103"/>
      <c r="AA12" s="13">
        <v>380000</v>
      </c>
    </row>
    <row r="13" spans="1:28" ht="15" customHeight="1" x14ac:dyDescent="0.15">
      <c r="A13" s="8">
        <v>6</v>
      </c>
      <c r="B13" s="8">
        <v>3</v>
      </c>
      <c r="C13" s="8">
        <v>3</v>
      </c>
      <c r="D13" s="9">
        <v>104</v>
      </c>
      <c r="E13" s="18">
        <f t="shared" si="0"/>
        <v>4730</v>
      </c>
      <c r="F13" s="19">
        <v>101000</v>
      </c>
      <c r="G13" s="20" t="s">
        <v>10</v>
      </c>
      <c r="H13" s="21">
        <v>107000</v>
      </c>
      <c r="I13" s="18">
        <f t="shared" si="9"/>
        <v>6000</v>
      </c>
      <c r="J13" s="18">
        <f t="shared" si="1"/>
        <v>5260</v>
      </c>
      <c r="K13" s="18">
        <f t="shared" si="1"/>
        <v>890</v>
      </c>
      <c r="L13" s="18">
        <f t="shared" si="2"/>
        <v>9516</v>
      </c>
      <c r="M13" s="18">
        <f t="shared" si="3"/>
        <v>780</v>
      </c>
      <c r="N13" s="18">
        <f t="shared" si="3"/>
        <v>153</v>
      </c>
      <c r="O13" s="8">
        <v>5</v>
      </c>
      <c r="P13" s="24">
        <f t="shared" si="4"/>
        <v>104</v>
      </c>
      <c r="Q13" s="24">
        <f t="shared" si="5"/>
        <v>9884</v>
      </c>
      <c r="R13" s="24">
        <f t="shared" si="5"/>
        <v>1780</v>
      </c>
      <c r="S13" s="24">
        <f t="shared" si="6"/>
        <v>11664</v>
      </c>
      <c r="T13" s="18">
        <f t="shared" si="7"/>
        <v>78175</v>
      </c>
      <c r="U13" s="18">
        <f t="shared" si="7"/>
        <v>14078</v>
      </c>
      <c r="V13" s="18">
        <f t="shared" si="8"/>
        <v>92253</v>
      </c>
      <c r="W13" s="25">
        <v>5</v>
      </c>
      <c r="Y13" s="2"/>
      <c r="Z13" s="2"/>
      <c r="AA13" s="2"/>
      <c r="AB13" s="2"/>
    </row>
    <row r="14" spans="1:28" ht="15" customHeight="1" x14ac:dyDescent="0.15">
      <c r="A14" s="8">
        <v>7</v>
      </c>
      <c r="B14" s="8">
        <v>4</v>
      </c>
      <c r="C14" s="8">
        <v>4</v>
      </c>
      <c r="D14" s="9">
        <v>110</v>
      </c>
      <c r="E14" s="18">
        <f t="shared" si="0"/>
        <v>5000</v>
      </c>
      <c r="F14" s="19">
        <v>107000</v>
      </c>
      <c r="G14" s="20" t="s">
        <v>10</v>
      </c>
      <c r="H14" s="21">
        <v>114000</v>
      </c>
      <c r="I14" s="18">
        <f t="shared" si="9"/>
        <v>7000</v>
      </c>
      <c r="J14" s="18">
        <f t="shared" si="1"/>
        <v>5563</v>
      </c>
      <c r="K14" s="18">
        <f t="shared" si="1"/>
        <v>941</v>
      </c>
      <c r="L14" s="18">
        <f t="shared" si="2"/>
        <v>10065</v>
      </c>
      <c r="M14" s="18">
        <f t="shared" si="3"/>
        <v>825</v>
      </c>
      <c r="N14" s="18">
        <f t="shared" si="3"/>
        <v>162</v>
      </c>
      <c r="O14" s="8">
        <v>6</v>
      </c>
      <c r="P14" s="24">
        <f t="shared" si="4"/>
        <v>110</v>
      </c>
      <c r="Q14" s="24">
        <f t="shared" si="5"/>
        <v>10454</v>
      </c>
      <c r="R14" s="24">
        <f t="shared" si="5"/>
        <v>1883</v>
      </c>
      <c r="S14" s="24">
        <f t="shared" si="6"/>
        <v>12337</v>
      </c>
      <c r="T14" s="18">
        <f t="shared" si="7"/>
        <v>82683</v>
      </c>
      <c r="U14" s="18">
        <f t="shared" si="7"/>
        <v>14893</v>
      </c>
      <c r="V14" s="18">
        <f t="shared" si="8"/>
        <v>97576</v>
      </c>
      <c r="W14" s="25">
        <v>6</v>
      </c>
      <c r="Y14" s="12">
        <v>44834</v>
      </c>
      <c r="Z14" s="13" t="s">
        <v>40</v>
      </c>
      <c r="AA14" s="13" t="s">
        <v>41</v>
      </c>
    </row>
    <row r="15" spans="1:28" ht="15" customHeight="1" x14ac:dyDescent="0.15">
      <c r="A15" s="8">
        <v>8</v>
      </c>
      <c r="B15" s="8">
        <v>5</v>
      </c>
      <c r="C15" s="8">
        <v>5</v>
      </c>
      <c r="D15" s="9">
        <v>118</v>
      </c>
      <c r="E15" s="18">
        <f t="shared" si="0"/>
        <v>5360</v>
      </c>
      <c r="F15" s="19">
        <v>114000</v>
      </c>
      <c r="G15" s="20" t="s">
        <v>10</v>
      </c>
      <c r="H15" s="21">
        <v>122000</v>
      </c>
      <c r="I15" s="18">
        <f t="shared" si="9"/>
        <v>8000</v>
      </c>
      <c r="J15" s="18">
        <f t="shared" si="1"/>
        <v>5968</v>
      </c>
      <c r="K15" s="18">
        <f t="shared" si="1"/>
        <v>1010</v>
      </c>
      <c r="L15" s="18">
        <f t="shared" si="2"/>
        <v>10797</v>
      </c>
      <c r="M15" s="18">
        <f t="shared" si="3"/>
        <v>885</v>
      </c>
      <c r="N15" s="18">
        <f t="shared" si="3"/>
        <v>174</v>
      </c>
      <c r="O15" s="8">
        <v>7</v>
      </c>
      <c r="P15" s="24">
        <f t="shared" si="4"/>
        <v>118</v>
      </c>
      <c r="Q15" s="24">
        <f t="shared" si="5"/>
        <v>11214</v>
      </c>
      <c r="R15" s="24">
        <f t="shared" si="5"/>
        <v>2020</v>
      </c>
      <c r="S15" s="24">
        <f t="shared" si="6"/>
        <v>13234</v>
      </c>
      <c r="T15" s="18">
        <f t="shared" si="7"/>
        <v>88694</v>
      </c>
      <c r="U15" s="18">
        <f t="shared" si="7"/>
        <v>15977</v>
      </c>
      <c r="V15" s="18">
        <f t="shared" si="8"/>
        <v>104671</v>
      </c>
      <c r="W15" s="25">
        <v>7</v>
      </c>
      <c r="Y15" s="12" t="s">
        <v>42</v>
      </c>
      <c r="Z15" s="14">
        <v>14413</v>
      </c>
      <c r="AA15" s="14">
        <v>5376500</v>
      </c>
    </row>
    <row r="16" spans="1:28" ht="15" customHeight="1" x14ac:dyDescent="0.15">
      <c r="A16" s="8">
        <v>9</v>
      </c>
      <c r="B16" s="8">
        <v>6</v>
      </c>
      <c r="C16" s="8">
        <v>6</v>
      </c>
      <c r="D16" s="9">
        <v>126</v>
      </c>
      <c r="E16" s="18">
        <f t="shared" si="0"/>
        <v>5730</v>
      </c>
      <c r="F16" s="19">
        <v>122000</v>
      </c>
      <c r="G16" s="20" t="s">
        <v>10</v>
      </c>
      <c r="H16" s="21">
        <v>130000</v>
      </c>
      <c r="I16" s="18">
        <f t="shared" si="9"/>
        <v>8000</v>
      </c>
      <c r="J16" s="18">
        <f t="shared" si="1"/>
        <v>6373</v>
      </c>
      <c r="K16" s="18">
        <f t="shared" si="1"/>
        <v>1078</v>
      </c>
      <c r="L16" s="18">
        <f t="shared" si="2"/>
        <v>11529</v>
      </c>
      <c r="M16" s="18">
        <f t="shared" si="3"/>
        <v>945</v>
      </c>
      <c r="N16" s="18">
        <f t="shared" si="3"/>
        <v>185</v>
      </c>
      <c r="O16" s="8">
        <v>8</v>
      </c>
      <c r="P16" s="24">
        <f t="shared" si="4"/>
        <v>126</v>
      </c>
      <c r="Q16" s="24">
        <f t="shared" si="5"/>
        <v>11975</v>
      </c>
      <c r="R16" s="24">
        <f t="shared" si="5"/>
        <v>2157</v>
      </c>
      <c r="S16" s="24">
        <f t="shared" si="6"/>
        <v>14132</v>
      </c>
      <c r="T16" s="18">
        <f t="shared" si="7"/>
        <v>94713</v>
      </c>
      <c r="U16" s="18">
        <f t="shared" si="7"/>
        <v>17060</v>
      </c>
      <c r="V16" s="18">
        <f t="shared" si="8"/>
        <v>111773</v>
      </c>
      <c r="W16" s="25">
        <v>8</v>
      </c>
      <c r="Y16" s="12" t="s">
        <v>43</v>
      </c>
      <c r="Z16" s="14">
        <v>30</v>
      </c>
      <c r="AA16" s="14">
        <v>20380</v>
      </c>
    </row>
    <row r="17" spans="1:28" ht="15" customHeight="1" x14ac:dyDescent="0.15">
      <c r="A17" s="8">
        <v>10</v>
      </c>
      <c r="B17" s="8">
        <v>7</v>
      </c>
      <c r="C17" s="8">
        <v>7</v>
      </c>
      <c r="D17" s="9">
        <v>134</v>
      </c>
      <c r="E17" s="18">
        <f t="shared" si="0"/>
        <v>6090</v>
      </c>
      <c r="F17" s="19">
        <v>130000</v>
      </c>
      <c r="G17" s="20" t="s">
        <v>10</v>
      </c>
      <c r="H17" s="21">
        <v>138000</v>
      </c>
      <c r="I17" s="18">
        <f t="shared" si="9"/>
        <v>8000</v>
      </c>
      <c r="J17" s="18">
        <f t="shared" si="1"/>
        <v>6777</v>
      </c>
      <c r="K17" s="18">
        <f t="shared" si="1"/>
        <v>1147</v>
      </c>
      <c r="L17" s="18">
        <f t="shared" si="2"/>
        <v>12261</v>
      </c>
      <c r="M17" s="18">
        <f t="shared" si="3"/>
        <v>1005</v>
      </c>
      <c r="N17" s="18">
        <f t="shared" si="3"/>
        <v>197</v>
      </c>
      <c r="O17" s="8">
        <v>9</v>
      </c>
      <c r="P17" s="24">
        <f t="shared" si="4"/>
        <v>134</v>
      </c>
      <c r="Q17" s="24">
        <f t="shared" si="5"/>
        <v>12735</v>
      </c>
      <c r="R17" s="24">
        <f t="shared" si="5"/>
        <v>2294</v>
      </c>
      <c r="S17" s="24">
        <f t="shared" si="6"/>
        <v>15029</v>
      </c>
      <c r="T17" s="18">
        <f t="shared" si="7"/>
        <v>100724</v>
      </c>
      <c r="U17" s="18">
        <f t="shared" si="7"/>
        <v>18144</v>
      </c>
      <c r="V17" s="18">
        <f t="shared" si="8"/>
        <v>118868</v>
      </c>
      <c r="W17" s="25">
        <v>9</v>
      </c>
      <c r="Y17" s="12" t="s">
        <v>44</v>
      </c>
      <c r="Z17" s="14">
        <v>135</v>
      </c>
      <c r="AA17" s="14">
        <v>41800</v>
      </c>
    </row>
    <row r="18" spans="1:28" ht="15" customHeight="1" x14ac:dyDescent="0.15">
      <c r="A18" s="8">
        <v>11</v>
      </c>
      <c r="B18" s="8">
        <v>8</v>
      </c>
      <c r="C18" s="8">
        <v>8</v>
      </c>
      <c r="D18" s="9">
        <v>142</v>
      </c>
      <c r="E18" s="18">
        <f t="shared" si="0"/>
        <v>6450</v>
      </c>
      <c r="F18" s="19">
        <v>138000</v>
      </c>
      <c r="G18" s="20" t="s">
        <v>10</v>
      </c>
      <c r="H18" s="21">
        <v>146000</v>
      </c>
      <c r="I18" s="18">
        <f t="shared" si="9"/>
        <v>8000</v>
      </c>
      <c r="J18" s="18">
        <f t="shared" si="1"/>
        <v>7182</v>
      </c>
      <c r="K18" s="18">
        <f t="shared" si="1"/>
        <v>1215</v>
      </c>
      <c r="L18" s="18">
        <f t="shared" si="2"/>
        <v>12993</v>
      </c>
      <c r="M18" s="18">
        <f t="shared" si="3"/>
        <v>1065</v>
      </c>
      <c r="N18" s="18">
        <f t="shared" si="3"/>
        <v>209</v>
      </c>
      <c r="O18" s="8">
        <v>10</v>
      </c>
      <c r="P18" s="24">
        <f t="shared" si="4"/>
        <v>142</v>
      </c>
      <c r="Q18" s="24">
        <f t="shared" si="5"/>
        <v>13495</v>
      </c>
      <c r="R18" s="24">
        <f t="shared" si="5"/>
        <v>2431</v>
      </c>
      <c r="S18" s="24">
        <f t="shared" si="6"/>
        <v>15926</v>
      </c>
      <c r="T18" s="18">
        <f t="shared" si="7"/>
        <v>106735</v>
      </c>
      <c r="U18" s="18">
        <f t="shared" si="7"/>
        <v>19227</v>
      </c>
      <c r="V18" s="18">
        <f t="shared" si="8"/>
        <v>125962</v>
      </c>
      <c r="W18" s="25">
        <v>10</v>
      </c>
      <c r="Y18" s="12" t="s">
        <v>45</v>
      </c>
      <c r="Z18" s="14">
        <f>SUM(Z15:Z17)</f>
        <v>14578</v>
      </c>
      <c r="AA18" s="14">
        <f>SUM(AA15:AA17)</f>
        <v>5438680</v>
      </c>
    </row>
    <row r="19" spans="1:28" ht="15" customHeight="1" x14ac:dyDescent="0.15">
      <c r="A19" s="8">
        <v>12</v>
      </c>
      <c r="B19" s="8">
        <v>9</v>
      </c>
      <c r="C19" s="8">
        <v>9</v>
      </c>
      <c r="D19" s="9">
        <v>150</v>
      </c>
      <c r="E19" s="18">
        <f t="shared" si="0"/>
        <v>6820</v>
      </c>
      <c r="F19" s="19">
        <v>146000</v>
      </c>
      <c r="G19" s="20" t="s">
        <v>10</v>
      </c>
      <c r="H19" s="21">
        <v>155000</v>
      </c>
      <c r="I19" s="18">
        <f t="shared" si="9"/>
        <v>9000</v>
      </c>
      <c r="J19" s="18">
        <f t="shared" si="1"/>
        <v>7587</v>
      </c>
      <c r="K19" s="18">
        <f t="shared" si="1"/>
        <v>1284</v>
      </c>
      <c r="L19" s="18">
        <f t="shared" si="2"/>
        <v>13725</v>
      </c>
      <c r="M19" s="18">
        <f t="shared" si="3"/>
        <v>1125</v>
      </c>
      <c r="N19" s="18">
        <f t="shared" si="3"/>
        <v>221</v>
      </c>
      <c r="O19" s="8">
        <v>11</v>
      </c>
      <c r="P19" s="24">
        <f t="shared" si="4"/>
        <v>150</v>
      </c>
      <c r="Q19" s="24">
        <f t="shared" si="5"/>
        <v>14256</v>
      </c>
      <c r="R19" s="24">
        <f t="shared" si="5"/>
        <v>2568</v>
      </c>
      <c r="S19" s="24">
        <f t="shared" si="6"/>
        <v>16824</v>
      </c>
      <c r="T19" s="18">
        <f t="shared" si="7"/>
        <v>112754</v>
      </c>
      <c r="U19" s="18">
        <f t="shared" si="7"/>
        <v>20311</v>
      </c>
      <c r="V19" s="18">
        <f t="shared" si="8"/>
        <v>133065</v>
      </c>
      <c r="W19" s="25">
        <v>11</v>
      </c>
      <c r="Y19" s="2"/>
      <c r="Z19" s="2"/>
      <c r="AA19" s="2"/>
      <c r="AB19" s="2"/>
    </row>
    <row r="20" spans="1:28" ht="15" customHeight="1" x14ac:dyDescent="0.15">
      <c r="A20" s="8">
        <v>13</v>
      </c>
      <c r="B20" s="8">
        <v>10</v>
      </c>
      <c r="C20" s="8">
        <v>10</v>
      </c>
      <c r="D20" s="9">
        <v>160</v>
      </c>
      <c r="E20" s="18">
        <f t="shared" si="0"/>
        <v>7270</v>
      </c>
      <c r="F20" s="19">
        <v>155000</v>
      </c>
      <c r="G20" s="20" t="s">
        <v>10</v>
      </c>
      <c r="H20" s="21">
        <v>165000</v>
      </c>
      <c r="I20" s="18">
        <f t="shared" si="9"/>
        <v>10000</v>
      </c>
      <c r="J20" s="18">
        <f t="shared" si="1"/>
        <v>8092</v>
      </c>
      <c r="K20" s="18">
        <f t="shared" si="1"/>
        <v>1369</v>
      </c>
      <c r="L20" s="18">
        <f t="shared" si="2"/>
        <v>14640</v>
      </c>
      <c r="M20" s="18">
        <f t="shared" si="3"/>
        <v>1200</v>
      </c>
      <c r="N20" s="18">
        <f t="shared" si="3"/>
        <v>236</v>
      </c>
      <c r="O20" s="8">
        <v>12</v>
      </c>
      <c r="P20" s="24">
        <f t="shared" si="4"/>
        <v>160</v>
      </c>
      <c r="Q20" s="24">
        <f t="shared" si="5"/>
        <v>15206</v>
      </c>
      <c r="R20" s="24">
        <f t="shared" si="5"/>
        <v>2739</v>
      </c>
      <c r="S20" s="24">
        <f t="shared" si="6"/>
        <v>17945</v>
      </c>
      <c r="T20" s="18">
        <f t="shared" si="7"/>
        <v>120268</v>
      </c>
      <c r="U20" s="18">
        <f t="shared" si="7"/>
        <v>21663</v>
      </c>
      <c r="V20" s="18">
        <f t="shared" si="8"/>
        <v>141931</v>
      </c>
      <c r="W20" s="25">
        <v>12</v>
      </c>
      <c r="Y20" s="102" t="s">
        <v>46</v>
      </c>
      <c r="Z20" s="103"/>
      <c r="AA20" s="13">
        <f>(AA18/Z18)*1000</f>
        <v>373074.49581561255</v>
      </c>
    </row>
    <row r="21" spans="1:28" ht="15" customHeight="1" x14ac:dyDescent="0.15">
      <c r="A21" s="8">
        <v>14</v>
      </c>
      <c r="B21" s="8">
        <v>11</v>
      </c>
      <c r="C21" s="8">
        <v>11</v>
      </c>
      <c r="D21" s="9">
        <v>170</v>
      </c>
      <c r="E21" s="18">
        <f t="shared" si="0"/>
        <v>7730</v>
      </c>
      <c r="F21" s="19">
        <v>165000</v>
      </c>
      <c r="G21" s="20" t="s">
        <v>10</v>
      </c>
      <c r="H21" s="21">
        <v>175000</v>
      </c>
      <c r="I21" s="18">
        <f t="shared" si="9"/>
        <v>10000</v>
      </c>
      <c r="J21" s="18">
        <f t="shared" si="1"/>
        <v>8598</v>
      </c>
      <c r="K21" s="18">
        <f t="shared" si="1"/>
        <v>1455</v>
      </c>
      <c r="L21" s="18">
        <f t="shared" si="2"/>
        <v>15555</v>
      </c>
      <c r="M21" s="18">
        <f t="shared" si="3"/>
        <v>1275</v>
      </c>
      <c r="N21" s="18">
        <f t="shared" si="3"/>
        <v>250</v>
      </c>
      <c r="O21" s="8">
        <v>13</v>
      </c>
      <c r="P21" s="24">
        <f t="shared" si="4"/>
        <v>170</v>
      </c>
      <c r="Q21" s="24">
        <f t="shared" si="5"/>
        <v>16156</v>
      </c>
      <c r="R21" s="24">
        <f t="shared" si="5"/>
        <v>2910</v>
      </c>
      <c r="S21" s="24">
        <f t="shared" si="6"/>
        <v>19066</v>
      </c>
      <c r="T21" s="18">
        <f t="shared" si="7"/>
        <v>127781</v>
      </c>
      <c r="U21" s="18">
        <f t="shared" si="7"/>
        <v>23016</v>
      </c>
      <c r="V21" s="18">
        <f t="shared" si="8"/>
        <v>150797</v>
      </c>
      <c r="W21" s="25">
        <v>13</v>
      </c>
      <c r="Y21" s="102" t="s">
        <v>47</v>
      </c>
      <c r="Z21" s="103"/>
      <c r="AA21" s="13">
        <v>380000</v>
      </c>
    </row>
    <row r="22" spans="1:28" ht="15" customHeight="1" x14ac:dyDescent="0.15">
      <c r="A22" s="8">
        <v>15</v>
      </c>
      <c r="B22" s="8">
        <v>12</v>
      </c>
      <c r="C22" s="8">
        <v>12</v>
      </c>
      <c r="D22" s="9">
        <v>180</v>
      </c>
      <c r="E22" s="18">
        <f t="shared" si="0"/>
        <v>8180</v>
      </c>
      <c r="F22" s="19">
        <v>175000</v>
      </c>
      <c r="G22" s="20" t="s">
        <v>10</v>
      </c>
      <c r="H22" s="21">
        <v>185000</v>
      </c>
      <c r="I22" s="18">
        <f t="shared" si="9"/>
        <v>10000</v>
      </c>
      <c r="J22" s="18">
        <f t="shared" si="1"/>
        <v>9104</v>
      </c>
      <c r="K22" s="18">
        <f t="shared" si="1"/>
        <v>1540</v>
      </c>
      <c r="L22" s="18">
        <f t="shared" si="2"/>
        <v>16470</v>
      </c>
      <c r="M22" s="18">
        <f t="shared" si="3"/>
        <v>1350</v>
      </c>
      <c r="N22" s="18">
        <f t="shared" si="3"/>
        <v>265</v>
      </c>
      <c r="O22" s="8">
        <v>14</v>
      </c>
      <c r="P22" s="24">
        <f t="shared" si="4"/>
        <v>180</v>
      </c>
      <c r="Q22" s="24">
        <f t="shared" si="5"/>
        <v>17107</v>
      </c>
      <c r="R22" s="24">
        <f>ROUNDDOWN($D22*U$2,0)</f>
        <v>3081</v>
      </c>
      <c r="S22" s="24">
        <f t="shared" si="6"/>
        <v>20188</v>
      </c>
      <c r="T22" s="18">
        <f t="shared" si="7"/>
        <v>135303</v>
      </c>
      <c r="U22" s="18">
        <f t="shared" si="7"/>
        <v>24368</v>
      </c>
      <c r="V22" s="18">
        <f t="shared" si="8"/>
        <v>159671</v>
      </c>
      <c r="W22" s="25">
        <v>14</v>
      </c>
    </row>
    <row r="23" spans="1:28" ht="15" customHeight="1" x14ac:dyDescent="0.15">
      <c r="A23" s="8">
        <v>16</v>
      </c>
      <c r="B23" s="8">
        <v>13</v>
      </c>
      <c r="C23" s="8">
        <v>13</v>
      </c>
      <c r="D23" s="9">
        <v>190</v>
      </c>
      <c r="E23" s="18">
        <f t="shared" si="0"/>
        <v>8640</v>
      </c>
      <c r="F23" s="19">
        <v>185000</v>
      </c>
      <c r="G23" s="20" t="s">
        <v>10</v>
      </c>
      <c r="H23" s="21">
        <v>195000</v>
      </c>
      <c r="I23" s="18">
        <f t="shared" si="9"/>
        <v>10000</v>
      </c>
      <c r="J23" s="18">
        <f t="shared" si="1"/>
        <v>9610</v>
      </c>
      <c r="K23" s="18">
        <f t="shared" si="1"/>
        <v>1626</v>
      </c>
      <c r="L23" s="18">
        <f t="shared" si="2"/>
        <v>17385</v>
      </c>
      <c r="M23" s="18">
        <f t="shared" si="3"/>
        <v>1425</v>
      </c>
      <c r="N23" s="18">
        <f t="shared" si="3"/>
        <v>280</v>
      </c>
      <c r="O23" s="8">
        <v>15</v>
      </c>
      <c r="P23" s="24">
        <f t="shared" si="4"/>
        <v>190</v>
      </c>
      <c r="Q23" s="24">
        <f t="shared" si="5"/>
        <v>18057</v>
      </c>
      <c r="R23" s="24">
        <f t="shared" si="5"/>
        <v>3252</v>
      </c>
      <c r="S23" s="24">
        <f t="shared" si="6"/>
        <v>21309</v>
      </c>
      <c r="T23" s="18">
        <f t="shared" si="7"/>
        <v>142817</v>
      </c>
      <c r="U23" s="18">
        <f t="shared" si="7"/>
        <v>25721</v>
      </c>
      <c r="V23" s="18">
        <f t="shared" si="8"/>
        <v>168538</v>
      </c>
      <c r="W23" s="25">
        <v>15</v>
      </c>
      <c r="Y23" s="26" t="s">
        <v>48</v>
      </c>
      <c r="Z23" s="100"/>
      <c r="AA23" s="101"/>
    </row>
    <row r="24" spans="1:28" ht="15" customHeight="1" x14ac:dyDescent="0.15">
      <c r="A24" s="8">
        <v>17</v>
      </c>
      <c r="B24" s="8">
        <v>14</v>
      </c>
      <c r="C24" s="8">
        <v>14</v>
      </c>
      <c r="D24" s="9">
        <v>200</v>
      </c>
      <c r="E24" s="18">
        <f t="shared" si="0"/>
        <v>9090</v>
      </c>
      <c r="F24" s="19">
        <v>195000</v>
      </c>
      <c r="G24" s="20" t="s">
        <v>10</v>
      </c>
      <c r="H24" s="21">
        <v>210000</v>
      </c>
      <c r="I24" s="18">
        <f t="shared" si="9"/>
        <v>15000</v>
      </c>
      <c r="J24" s="18">
        <f t="shared" si="1"/>
        <v>10116</v>
      </c>
      <c r="K24" s="18">
        <f t="shared" si="1"/>
        <v>1712</v>
      </c>
      <c r="L24" s="18">
        <f t="shared" si="2"/>
        <v>18300</v>
      </c>
      <c r="M24" s="18">
        <f t="shared" si="3"/>
        <v>1500</v>
      </c>
      <c r="N24" s="18">
        <f t="shared" si="3"/>
        <v>295</v>
      </c>
      <c r="O24" s="8">
        <v>16</v>
      </c>
      <c r="P24" s="24">
        <f t="shared" si="4"/>
        <v>200</v>
      </c>
      <c r="Q24" s="24">
        <f t="shared" si="5"/>
        <v>19008</v>
      </c>
      <c r="R24" s="24">
        <f t="shared" si="5"/>
        <v>3424</v>
      </c>
      <c r="S24" s="24">
        <f t="shared" si="6"/>
        <v>22432</v>
      </c>
      <c r="T24" s="18">
        <f t="shared" si="7"/>
        <v>150339</v>
      </c>
      <c r="U24" s="18">
        <f t="shared" si="7"/>
        <v>27081</v>
      </c>
      <c r="V24" s="18">
        <f t="shared" si="8"/>
        <v>177420</v>
      </c>
      <c r="W24" s="25">
        <v>16</v>
      </c>
      <c r="Y24" s="9" t="s">
        <v>49</v>
      </c>
      <c r="Z24" s="100">
        <f>1+10.7869636</f>
        <v>11.7869636</v>
      </c>
      <c r="AA24" s="101"/>
    </row>
    <row r="25" spans="1:28" ht="15" customHeight="1" x14ac:dyDescent="0.15">
      <c r="A25" s="8">
        <v>18</v>
      </c>
      <c r="B25" s="8">
        <v>15</v>
      </c>
      <c r="C25" s="8">
        <v>15</v>
      </c>
      <c r="D25" s="9">
        <v>220</v>
      </c>
      <c r="E25" s="18">
        <f t="shared" si="0"/>
        <v>10000</v>
      </c>
      <c r="F25" s="19">
        <v>210000</v>
      </c>
      <c r="G25" s="20" t="s">
        <v>10</v>
      </c>
      <c r="H25" s="21">
        <v>230000</v>
      </c>
      <c r="I25" s="18">
        <f t="shared" si="9"/>
        <v>20000</v>
      </c>
      <c r="J25" s="18">
        <f t="shared" si="1"/>
        <v>11127</v>
      </c>
      <c r="K25" s="18">
        <f t="shared" si="1"/>
        <v>1883</v>
      </c>
      <c r="L25" s="18">
        <f t="shared" si="2"/>
        <v>20130</v>
      </c>
      <c r="M25" s="18">
        <f t="shared" si="3"/>
        <v>1650</v>
      </c>
      <c r="N25" s="18">
        <f t="shared" si="3"/>
        <v>324</v>
      </c>
      <c r="O25" s="8">
        <v>17</v>
      </c>
      <c r="P25" s="24">
        <f t="shared" si="4"/>
        <v>220</v>
      </c>
      <c r="Q25" s="24">
        <f t="shared" si="5"/>
        <v>20908</v>
      </c>
      <c r="R25" s="24">
        <f t="shared" si="5"/>
        <v>3766</v>
      </c>
      <c r="S25" s="24">
        <f t="shared" si="6"/>
        <v>24674</v>
      </c>
      <c r="T25" s="18">
        <f t="shared" si="7"/>
        <v>165366</v>
      </c>
      <c r="U25" s="18">
        <f t="shared" si="7"/>
        <v>29786</v>
      </c>
      <c r="V25" s="18">
        <f t="shared" si="8"/>
        <v>195152</v>
      </c>
      <c r="W25" s="25">
        <v>17</v>
      </c>
      <c r="Y25" s="9" t="s">
        <v>50</v>
      </c>
      <c r="Z25" s="100">
        <f>1+9.8222773</f>
        <v>10.8222773</v>
      </c>
      <c r="AA25" s="101"/>
    </row>
    <row r="26" spans="1:28" ht="15" customHeight="1" x14ac:dyDescent="0.15">
      <c r="A26" s="8">
        <v>19</v>
      </c>
      <c r="B26" s="8">
        <v>16</v>
      </c>
      <c r="C26" s="8">
        <v>16</v>
      </c>
      <c r="D26" s="9">
        <v>240</v>
      </c>
      <c r="E26" s="18">
        <f t="shared" si="0"/>
        <v>10910</v>
      </c>
      <c r="F26" s="19">
        <v>230000</v>
      </c>
      <c r="G26" s="20" t="s">
        <v>10</v>
      </c>
      <c r="H26" s="21">
        <v>250000</v>
      </c>
      <c r="I26" s="18">
        <f t="shared" si="9"/>
        <v>20000</v>
      </c>
      <c r="J26" s="18">
        <f t="shared" si="1"/>
        <v>12139</v>
      </c>
      <c r="K26" s="18">
        <f t="shared" si="1"/>
        <v>2054</v>
      </c>
      <c r="L26" s="18">
        <f t="shared" si="2"/>
        <v>21960</v>
      </c>
      <c r="M26" s="18">
        <f t="shared" si="3"/>
        <v>1800</v>
      </c>
      <c r="N26" s="18">
        <f t="shared" si="3"/>
        <v>354</v>
      </c>
      <c r="O26" s="8">
        <v>18</v>
      </c>
      <c r="P26" s="24">
        <f t="shared" si="4"/>
        <v>240</v>
      </c>
      <c r="Q26" s="24">
        <f t="shared" si="5"/>
        <v>22809</v>
      </c>
      <c r="R26" s="24">
        <f t="shared" si="5"/>
        <v>4108</v>
      </c>
      <c r="S26" s="24">
        <f t="shared" si="6"/>
        <v>26917</v>
      </c>
      <c r="T26" s="18">
        <f t="shared" si="7"/>
        <v>180402</v>
      </c>
      <c r="U26" s="18">
        <f t="shared" si="7"/>
        <v>32491</v>
      </c>
      <c r="V26" s="18">
        <f t="shared" si="8"/>
        <v>212893</v>
      </c>
      <c r="W26" s="25">
        <v>18</v>
      </c>
      <c r="Y26" s="9" t="s">
        <v>51</v>
      </c>
      <c r="Z26" s="100">
        <f>1+8.8544329</f>
        <v>9.8544329000000008</v>
      </c>
      <c r="AA26" s="101"/>
    </row>
    <row r="27" spans="1:28" ht="15" customHeight="1" x14ac:dyDescent="0.15">
      <c r="A27" s="8">
        <v>20</v>
      </c>
      <c r="B27" s="8">
        <v>17</v>
      </c>
      <c r="C27" s="8">
        <v>17</v>
      </c>
      <c r="D27" s="9">
        <v>260</v>
      </c>
      <c r="E27" s="18">
        <f t="shared" si="0"/>
        <v>11820</v>
      </c>
      <c r="F27" s="19">
        <v>250000</v>
      </c>
      <c r="G27" s="20" t="s">
        <v>10</v>
      </c>
      <c r="H27" s="21">
        <v>270000</v>
      </c>
      <c r="I27" s="18">
        <f t="shared" si="9"/>
        <v>20000</v>
      </c>
      <c r="J27" s="18">
        <f t="shared" si="1"/>
        <v>13150</v>
      </c>
      <c r="K27" s="18">
        <f t="shared" si="1"/>
        <v>2225</v>
      </c>
      <c r="L27" s="18">
        <f t="shared" si="2"/>
        <v>23790</v>
      </c>
      <c r="M27" s="18">
        <f t="shared" si="3"/>
        <v>1950</v>
      </c>
      <c r="N27" s="18">
        <f t="shared" si="3"/>
        <v>383</v>
      </c>
      <c r="O27" s="8">
        <v>19</v>
      </c>
      <c r="P27" s="24">
        <f t="shared" si="4"/>
        <v>260</v>
      </c>
      <c r="Q27" s="24">
        <f t="shared" si="5"/>
        <v>24710</v>
      </c>
      <c r="R27" s="24">
        <f t="shared" si="5"/>
        <v>4451</v>
      </c>
      <c r="S27" s="24">
        <f t="shared" si="6"/>
        <v>29161</v>
      </c>
      <c r="T27" s="18">
        <f t="shared" si="7"/>
        <v>195437</v>
      </c>
      <c r="U27" s="18">
        <f t="shared" si="7"/>
        <v>35204</v>
      </c>
      <c r="V27" s="18">
        <f t="shared" si="8"/>
        <v>230641</v>
      </c>
      <c r="W27" s="25">
        <v>19</v>
      </c>
      <c r="Y27" s="9" t="s">
        <v>52</v>
      </c>
      <c r="Z27" s="100">
        <f>1+7.88342</f>
        <v>8.883420000000001</v>
      </c>
      <c r="AA27" s="101"/>
    </row>
    <row r="28" spans="1:28" ht="15" customHeight="1" x14ac:dyDescent="0.15">
      <c r="A28" s="8">
        <v>21</v>
      </c>
      <c r="B28" s="8">
        <v>18</v>
      </c>
      <c r="C28" s="8">
        <v>18</v>
      </c>
      <c r="D28" s="9">
        <v>280</v>
      </c>
      <c r="E28" s="18">
        <f t="shared" si="0"/>
        <v>12730</v>
      </c>
      <c r="F28" s="19">
        <v>270000</v>
      </c>
      <c r="G28" s="20" t="s">
        <v>10</v>
      </c>
      <c r="H28" s="21">
        <v>290000</v>
      </c>
      <c r="I28" s="18">
        <f t="shared" si="9"/>
        <v>20000</v>
      </c>
      <c r="J28" s="18">
        <f t="shared" ref="J28:K47" si="10">ROUNDDOWN($D28*J$3,0)</f>
        <v>14162</v>
      </c>
      <c r="K28" s="18">
        <f t="shared" si="10"/>
        <v>2396</v>
      </c>
      <c r="L28" s="18">
        <f t="shared" si="2"/>
        <v>25620</v>
      </c>
      <c r="M28" s="18">
        <f t="shared" si="3"/>
        <v>2100</v>
      </c>
      <c r="N28" s="18">
        <f t="shared" si="3"/>
        <v>413</v>
      </c>
      <c r="O28" s="8">
        <v>20</v>
      </c>
      <c r="P28" s="24">
        <f t="shared" si="4"/>
        <v>280</v>
      </c>
      <c r="Q28" s="24">
        <f t="shared" si="5"/>
        <v>26611</v>
      </c>
      <c r="R28" s="24">
        <f t="shared" si="5"/>
        <v>4793</v>
      </c>
      <c r="S28" s="24">
        <f t="shared" si="6"/>
        <v>31404</v>
      </c>
      <c r="T28" s="18">
        <f t="shared" si="7"/>
        <v>210472</v>
      </c>
      <c r="U28" s="18">
        <f t="shared" si="7"/>
        <v>37909</v>
      </c>
      <c r="V28" s="18">
        <f t="shared" si="8"/>
        <v>248381</v>
      </c>
      <c r="W28" s="25">
        <v>20</v>
      </c>
      <c r="Y28" s="9" t="s">
        <v>53</v>
      </c>
      <c r="Z28" s="100">
        <f>1+6.9092282</f>
        <v>7.9092282000000003</v>
      </c>
      <c r="AA28" s="101"/>
    </row>
    <row r="29" spans="1:28" ht="15" customHeight="1" x14ac:dyDescent="0.15">
      <c r="A29" s="8">
        <v>22</v>
      </c>
      <c r="B29" s="8">
        <v>19</v>
      </c>
      <c r="C29" s="8">
        <v>19</v>
      </c>
      <c r="D29" s="9">
        <v>300</v>
      </c>
      <c r="E29" s="18">
        <f t="shared" si="0"/>
        <v>13640</v>
      </c>
      <c r="F29" s="19">
        <v>290000</v>
      </c>
      <c r="G29" s="20" t="s">
        <v>10</v>
      </c>
      <c r="H29" s="21">
        <v>310000</v>
      </c>
      <c r="I29" s="18">
        <f t="shared" si="9"/>
        <v>20000</v>
      </c>
      <c r="J29" s="18">
        <f t="shared" si="10"/>
        <v>15174</v>
      </c>
      <c r="K29" s="18">
        <f t="shared" si="10"/>
        <v>2568</v>
      </c>
      <c r="L29" s="18">
        <f t="shared" si="2"/>
        <v>27450</v>
      </c>
      <c r="M29" s="18">
        <f t="shared" si="3"/>
        <v>2250</v>
      </c>
      <c r="N29" s="18">
        <f t="shared" si="3"/>
        <v>442</v>
      </c>
      <c r="O29" s="8">
        <v>21</v>
      </c>
      <c r="P29" s="24">
        <f t="shared" si="4"/>
        <v>300</v>
      </c>
      <c r="Q29" s="24">
        <f t="shared" si="5"/>
        <v>28512</v>
      </c>
      <c r="R29" s="24">
        <f t="shared" si="5"/>
        <v>5136</v>
      </c>
      <c r="S29" s="24">
        <f t="shared" si="6"/>
        <v>33648</v>
      </c>
      <c r="T29" s="18">
        <f t="shared" si="7"/>
        <v>225508</v>
      </c>
      <c r="U29" s="18">
        <f t="shared" si="7"/>
        <v>40622</v>
      </c>
      <c r="V29" s="18">
        <f t="shared" si="8"/>
        <v>266130</v>
      </c>
      <c r="W29" s="25">
        <v>21</v>
      </c>
      <c r="Y29" s="9" t="s">
        <v>54</v>
      </c>
      <c r="Z29" s="100">
        <f>1+5.9318472</f>
        <v>6.9318472</v>
      </c>
      <c r="AA29" s="101"/>
    </row>
    <row r="30" spans="1:28" ht="15" customHeight="1" x14ac:dyDescent="0.15">
      <c r="A30" s="8">
        <v>23</v>
      </c>
      <c r="B30" s="8">
        <v>20</v>
      </c>
      <c r="C30" s="8">
        <v>20</v>
      </c>
      <c r="D30" s="9">
        <v>320</v>
      </c>
      <c r="E30" s="18">
        <f t="shared" si="0"/>
        <v>14550</v>
      </c>
      <c r="F30" s="19">
        <v>310000</v>
      </c>
      <c r="G30" s="20" t="s">
        <v>10</v>
      </c>
      <c r="H30" s="21">
        <v>330000</v>
      </c>
      <c r="I30" s="18">
        <f t="shared" si="9"/>
        <v>20000</v>
      </c>
      <c r="J30" s="18">
        <f t="shared" si="10"/>
        <v>16185</v>
      </c>
      <c r="K30" s="18">
        <f t="shared" si="10"/>
        <v>2739</v>
      </c>
      <c r="L30" s="18">
        <f t="shared" si="2"/>
        <v>29280</v>
      </c>
      <c r="M30" s="18">
        <f t="shared" si="3"/>
        <v>2400</v>
      </c>
      <c r="N30" s="18">
        <f t="shared" si="3"/>
        <v>472</v>
      </c>
      <c r="O30" s="8">
        <v>22</v>
      </c>
      <c r="P30" s="24">
        <f t="shared" si="4"/>
        <v>320</v>
      </c>
      <c r="Q30" s="24">
        <f t="shared" si="5"/>
        <v>30412</v>
      </c>
      <c r="R30" s="24">
        <f t="shared" si="5"/>
        <v>5478</v>
      </c>
      <c r="S30" s="24">
        <f t="shared" si="6"/>
        <v>35890</v>
      </c>
      <c r="T30" s="18">
        <f t="shared" si="7"/>
        <v>240535</v>
      </c>
      <c r="U30" s="18">
        <f t="shared" si="7"/>
        <v>43327</v>
      </c>
      <c r="V30" s="18">
        <f t="shared" si="8"/>
        <v>283862</v>
      </c>
      <c r="W30" s="25">
        <v>22</v>
      </c>
      <c r="Y30" s="9" t="s">
        <v>55</v>
      </c>
      <c r="Z30" s="100">
        <f>2+8.8544329</f>
        <v>10.854432900000001</v>
      </c>
      <c r="AA30" s="101"/>
    </row>
    <row r="31" spans="1:28" ht="15" customHeight="1" x14ac:dyDescent="0.15">
      <c r="A31" s="8">
        <v>24</v>
      </c>
      <c r="B31" s="8">
        <v>21</v>
      </c>
      <c r="C31" s="8">
        <v>21</v>
      </c>
      <c r="D31" s="9">
        <v>340</v>
      </c>
      <c r="E31" s="18">
        <f t="shared" si="0"/>
        <v>15450</v>
      </c>
      <c r="F31" s="19">
        <v>330000</v>
      </c>
      <c r="G31" s="20" t="s">
        <v>10</v>
      </c>
      <c r="H31" s="21">
        <v>350000</v>
      </c>
      <c r="I31" s="18">
        <f t="shared" si="9"/>
        <v>20000</v>
      </c>
      <c r="J31" s="18">
        <f t="shared" si="10"/>
        <v>17197</v>
      </c>
      <c r="K31" s="18">
        <f t="shared" si="10"/>
        <v>2910</v>
      </c>
      <c r="L31" s="18">
        <f t="shared" si="2"/>
        <v>31110</v>
      </c>
      <c r="M31" s="18">
        <f t="shared" si="3"/>
        <v>2550</v>
      </c>
      <c r="N31" s="18">
        <f t="shared" si="3"/>
        <v>501</v>
      </c>
      <c r="O31" s="8">
        <v>23</v>
      </c>
      <c r="P31" s="24">
        <f t="shared" si="4"/>
        <v>340</v>
      </c>
      <c r="Q31" s="24"/>
      <c r="R31" s="24"/>
      <c r="S31" s="24"/>
      <c r="T31" s="24"/>
      <c r="U31" s="24"/>
      <c r="V31" s="24"/>
      <c r="W31" s="25">
        <v>23</v>
      </c>
      <c r="Y31" s="9" t="s">
        <v>56</v>
      </c>
      <c r="Z31" s="100">
        <v>11.748502</v>
      </c>
      <c r="AA31" s="101"/>
    </row>
    <row r="32" spans="1:28" ht="15" customHeight="1" x14ac:dyDescent="0.15">
      <c r="A32" s="8">
        <v>25</v>
      </c>
      <c r="B32" s="8">
        <v>22</v>
      </c>
      <c r="C32" s="8">
        <v>22</v>
      </c>
      <c r="D32" s="9">
        <v>360</v>
      </c>
      <c r="E32" s="18">
        <f t="shared" si="0"/>
        <v>16360</v>
      </c>
      <c r="F32" s="19">
        <v>350000</v>
      </c>
      <c r="G32" s="20" t="s">
        <v>10</v>
      </c>
      <c r="H32" s="21">
        <v>370000</v>
      </c>
      <c r="I32" s="18">
        <f t="shared" si="9"/>
        <v>20000</v>
      </c>
      <c r="J32" s="18">
        <f t="shared" si="10"/>
        <v>18208</v>
      </c>
      <c r="K32" s="18">
        <f t="shared" si="10"/>
        <v>3081</v>
      </c>
      <c r="L32" s="18">
        <f t="shared" si="2"/>
        <v>32940</v>
      </c>
      <c r="M32" s="18">
        <f t="shared" si="3"/>
        <v>2700</v>
      </c>
      <c r="N32" s="18">
        <f t="shared" si="3"/>
        <v>531</v>
      </c>
      <c r="O32" s="8">
        <v>24</v>
      </c>
      <c r="P32" s="24">
        <f t="shared" si="4"/>
        <v>360</v>
      </c>
      <c r="Q32" s="24"/>
      <c r="R32" s="24"/>
      <c r="S32" s="24"/>
      <c r="T32" s="24"/>
      <c r="U32" s="24"/>
      <c r="V32" s="24"/>
      <c r="W32" s="25">
        <v>24</v>
      </c>
      <c r="Y32" s="26" t="s">
        <v>57</v>
      </c>
      <c r="Z32" s="100"/>
      <c r="AA32" s="101"/>
    </row>
    <row r="33" spans="1:27" ht="15" customHeight="1" x14ac:dyDescent="0.15">
      <c r="A33" s="8">
        <v>26</v>
      </c>
      <c r="B33" s="8">
        <v>23</v>
      </c>
      <c r="C33" s="8">
        <v>23</v>
      </c>
      <c r="D33" s="9">
        <v>380</v>
      </c>
      <c r="E33" s="18">
        <f t="shared" si="0"/>
        <v>17270</v>
      </c>
      <c r="F33" s="19">
        <v>370000</v>
      </c>
      <c r="G33" s="20" t="s">
        <v>10</v>
      </c>
      <c r="H33" s="21">
        <v>395000</v>
      </c>
      <c r="I33" s="18">
        <f t="shared" si="9"/>
        <v>25000</v>
      </c>
      <c r="J33" s="18">
        <f t="shared" si="10"/>
        <v>19220</v>
      </c>
      <c r="K33" s="18">
        <f t="shared" si="10"/>
        <v>3252</v>
      </c>
      <c r="L33" s="18">
        <f t="shared" si="2"/>
        <v>34770</v>
      </c>
      <c r="M33" s="18">
        <f t="shared" si="3"/>
        <v>2850</v>
      </c>
      <c r="N33" s="18">
        <f t="shared" si="3"/>
        <v>560</v>
      </c>
      <c r="O33" s="8">
        <v>25</v>
      </c>
      <c r="P33" s="24">
        <f t="shared" si="4"/>
        <v>380</v>
      </c>
      <c r="Q33" s="24"/>
      <c r="R33" s="24"/>
      <c r="S33" s="24"/>
      <c r="T33" s="24"/>
      <c r="U33" s="24"/>
      <c r="V33" s="24"/>
      <c r="W33" s="25">
        <v>25</v>
      </c>
      <c r="Y33" s="9" t="s">
        <v>58</v>
      </c>
      <c r="Z33" s="100">
        <v>5.9318472</v>
      </c>
      <c r="AA33" s="101"/>
    </row>
    <row r="34" spans="1:27" ht="15" customHeight="1" x14ac:dyDescent="0.15">
      <c r="A34" s="8">
        <v>27</v>
      </c>
      <c r="B34" s="8">
        <v>24</v>
      </c>
      <c r="C34" s="8">
        <v>24</v>
      </c>
      <c r="D34" s="9">
        <v>410</v>
      </c>
      <c r="E34" s="18">
        <f t="shared" si="0"/>
        <v>18640</v>
      </c>
      <c r="F34" s="19">
        <v>395000</v>
      </c>
      <c r="G34" s="20" t="s">
        <v>10</v>
      </c>
      <c r="H34" s="21">
        <v>425000</v>
      </c>
      <c r="I34" s="18">
        <f t="shared" si="9"/>
        <v>30000</v>
      </c>
      <c r="J34" s="18">
        <f t="shared" si="10"/>
        <v>20737</v>
      </c>
      <c r="K34" s="18">
        <f t="shared" si="10"/>
        <v>3509</v>
      </c>
      <c r="L34" s="18">
        <f t="shared" si="2"/>
        <v>37515</v>
      </c>
      <c r="M34" s="18">
        <f t="shared" si="3"/>
        <v>3075</v>
      </c>
      <c r="N34" s="18">
        <f t="shared" si="3"/>
        <v>604</v>
      </c>
      <c r="O34" s="8">
        <v>26</v>
      </c>
      <c r="P34" s="24">
        <f t="shared" si="4"/>
        <v>410</v>
      </c>
      <c r="Q34" s="24"/>
      <c r="R34" s="24"/>
      <c r="S34" s="24"/>
      <c r="T34" s="24"/>
      <c r="U34" s="24"/>
      <c r="V34" s="24"/>
      <c r="W34" s="25">
        <v>26</v>
      </c>
      <c r="Y34" s="9" t="s">
        <v>59</v>
      </c>
      <c r="Z34" s="100">
        <v>4.9512666000000003</v>
      </c>
      <c r="AA34" s="101"/>
    </row>
    <row r="35" spans="1:27" ht="15" customHeight="1" x14ac:dyDescent="0.15">
      <c r="A35" s="8">
        <v>28</v>
      </c>
      <c r="B35" s="8">
        <v>25</v>
      </c>
      <c r="C35" s="8">
        <v>25</v>
      </c>
      <c r="D35" s="9">
        <v>440</v>
      </c>
      <c r="E35" s="18">
        <f t="shared" si="0"/>
        <v>20000</v>
      </c>
      <c r="F35" s="19">
        <v>425000</v>
      </c>
      <c r="G35" s="20" t="s">
        <v>10</v>
      </c>
      <c r="H35" s="21">
        <v>455000</v>
      </c>
      <c r="I35" s="18">
        <f t="shared" si="9"/>
        <v>30000</v>
      </c>
      <c r="J35" s="18">
        <f t="shared" si="10"/>
        <v>22255</v>
      </c>
      <c r="K35" s="18">
        <f t="shared" si="10"/>
        <v>3766</v>
      </c>
      <c r="L35" s="18">
        <f t="shared" si="2"/>
        <v>40260</v>
      </c>
      <c r="M35" s="18">
        <f t="shared" si="3"/>
        <v>3300</v>
      </c>
      <c r="N35" s="18">
        <f t="shared" si="3"/>
        <v>649</v>
      </c>
      <c r="O35" s="8">
        <v>27</v>
      </c>
      <c r="P35" s="24">
        <f t="shared" si="4"/>
        <v>440</v>
      </c>
      <c r="Q35" s="24"/>
      <c r="R35" s="24"/>
      <c r="S35" s="24"/>
      <c r="T35" s="24"/>
      <c r="U35" s="24"/>
      <c r="V35" s="24"/>
      <c r="W35" s="25">
        <v>27</v>
      </c>
      <c r="Y35" s="9" t="s">
        <v>60</v>
      </c>
      <c r="Z35" s="100">
        <f>1+4.9512666</f>
        <v>5.9512666000000003</v>
      </c>
      <c r="AA35" s="101"/>
    </row>
    <row r="36" spans="1:27" ht="15" customHeight="1" x14ac:dyDescent="0.15">
      <c r="A36" s="8">
        <v>29</v>
      </c>
      <c r="B36" s="8">
        <v>26</v>
      </c>
      <c r="C36" s="8">
        <v>26</v>
      </c>
      <c r="D36" s="9">
        <v>470</v>
      </c>
      <c r="E36" s="18">
        <f t="shared" si="0"/>
        <v>21360</v>
      </c>
      <c r="F36" s="19">
        <v>455000</v>
      </c>
      <c r="G36" s="20" t="s">
        <v>10</v>
      </c>
      <c r="H36" s="21">
        <v>485000</v>
      </c>
      <c r="I36" s="18">
        <f t="shared" si="9"/>
        <v>30000</v>
      </c>
      <c r="J36" s="27">
        <f t="shared" si="10"/>
        <v>23772</v>
      </c>
      <c r="K36" s="18">
        <f t="shared" si="10"/>
        <v>4023</v>
      </c>
      <c r="L36" s="18">
        <f t="shared" si="2"/>
        <v>43005</v>
      </c>
      <c r="M36" s="18">
        <f t="shared" si="3"/>
        <v>3525</v>
      </c>
      <c r="N36" s="18">
        <f t="shared" si="3"/>
        <v>693</v>
      </c>
      <c r="O36" s="8">
        <v>28</v>
      </c>
      <c r="P36" s="24">
        <f t="shared" si="4"/>
        <v>470</v>
      </c>
      <c r="Q36" s="24"/>
      <c r="R36" s="24"/>
      <c r="S36" s="24"/>
      <c r="T36" s="24"/>
      <c r="U36" s="24"/>
      <c r="V36" s="24"/>
      <c r="W36" s="25">
        <v>28</v>
      </c>
      <c r="Y36" s="9" t="s">
        <v>61</v>
      </c>
      <c r="Z36" s="100">
        <f>1+3.9674757</f>
        <v>4.9674756999999996</v>
      </c>
      <c r="AA36" s="101"/>
    </row>
    <row r="37" spans="1:27" ht="15" customHeight="1" x14ac:dyDescent="0.15">
      <c r="A37" s="8">
        <v>30</v>
      </c>
      <c r="B37" s="8">
        <v>27</v>
      </c>
      <c r="C37" s="8">
        <v>27</v>
      </c>
      <c r="D37" s="9">
        <v>500</v>
      </c>
      <c r="E37" s="18">
        <f t="shared" si="0"/>
        <v>22730</v>
      </c>
      <c r="F37" s="19">
        <v>485000</v>
      </c>
      <c r="G37" s="20" t="s">
        <v>10</v>
      </c>
      <c r="H37" s="21">
        <v>515000</v>
      </c>
      <c r="I37" s="18">
        <f t="shared" si="9"/>
        <v>30000</v>
      </c>
      <c r="J37" s="18">
        <f t="shared" si="10"/>
        <v>25290</v>
      </c>
      <c r="K37" s="18">
        <f t="shared" si="10"/>
        <v>4280</v>
      </c>
      <c r="L37" s="18">
        <f t="shared" si="2"/>
        <v>45750</v>
      </c>
      <c r="M37" s="18">
        <f t="shared" si="3"/>
        <v>3750</v>
      </c>
      <c r="N37" s="18">
        <f t="shared" si="3"/>
        <v>737</v>
      </c>
      <c r="O37" s="8">
        <v>29</v>
      </c>
      <c r="P37" s="24">
        <f t="shared" si="4"/>
        <v>500</v>
      </c>
      <c r="Q37" s="24"/>
      <c r="R37" s="24"/>
      <c r="S37" s="24"/>
      <c r="T37" s="24"/>
      <c r="U37" s="24"/>
      <c r="V37" s="24"/>
      <c r="W37" s="25">
        <v>29</v>
      </c>
      <c r="Y37" s="9" t="s">
        <v>62</v>
      </c>
      <c r="Z37" s="100">
        <f>1+2.9804642</f>
        <v>3.9804642000000001</v>
      </c>
      <c r="AA37" s="101"/>
    </row>
    <row r="38" spans="1:27" ht="15" customHeight="1" x14ac:dyDescent="0.15">
      <c r="A38" s="8">
        <v>31</v>
      </c>
      <c r="B38" s="8">
        <v>28</v>
      </c>
      <c r="C38" s="8">
        <v>28</v>
      </c>
      <c r="D38" s="9">
        <v>530</v>
      </c>
      <c r="E38" s="18">
        <f t="shared" si="0"/>
        <v>24090</v>
      </c>
      <c r="F38" s="19">
        <v>515000</v>
      </c>
      <c r="G38" s="20" t="s">
        <v>10</v>
      </c>
      <c r="H38" s="21">
        <v>545000</v>
      </c>
      <c r="I38" s="18">
        <f t="shared" si="9"/>
        <v>30000</v>
      </c>
      <c r="J38" s="18">
        <f t="shared" si="10"/>
        <v>26807</v>
      </c>
      <c r="K38" s="18">
        <f t="shared" si="10"/>
        <v>4536</v>
      </c>
      <c r="L38" s="18">
        <f t="shared" si="2"/>
        <v>48495</v>
      </c>
      <c r="M38" s="18">
        <f t="shared" si="3"/>
        <v>3975</v>
      </c>
      <c r="N38" s="18">
        <f t="shared" si="3"/>
        <v>781</v>
      </c>
      <c r="O38" s="8">
        <v>30</v>
      </c>
      <c r="P38" s="24">
        <f t="shared" si="4"/>
        <v>530</v>
      </c>
      <c r="Q38" s="24"/>
      <c r="R38" s="24"/>
      <c r="S38" s="24"/>
      <c r="T38" s="24"/>
      <c r="U38" s="24"/>
      <c r="V38" s="24"/>
      <c r="W38" s="25">
        <v>30</v>
      </c>
      <c r="Y38" s="9" t="s">
        <v>63</v>
      </c>
      <c r="Z38" s="100">
        <f>1+1.9902215</f>
        <v>2.9902215000000001</v>
      </c>
      <c r="AA38" s="101"/>
    </row>
    <row r="39" spans="1:27" ht="15" customHeight="1" x14ac:dyDescent="0.15">
      <c r="A39" s="8">
        <v>32</v>
      </c>
      <c r="B39" s="8">
        <v>29</v>
      </c>
      <c r="C39" s="8">
        <v>29</v>
      </c>
      <c r="D39" s="9">
        <v>560</v>
      </c>
      <c r="E39" s="18">
        <f t="shared" si="0"/>
        <v>25450</v>
      </c>
      <c r="F39" s="19">
        <v>545000</v>
      </c>
      <c r="G39" s="20" t="s">
        <v>10</v>
      </c>
      <c r="H39" s="21">
        <v>575000</v>
      </c>
      <c r="I39" s="18">
        <f t="shared" si="9"/>
        <v>30000</v>
      </c>
      <c r="J39" s="18">
        <f t="shared" si="10"/>
        <v>28324</v>
      </c>
      <c r="K39" s="18">
        <f t="shared" si="10"/>
        <v>4793</v>
      </c>
      <c r="L39" s="18">
        <f t="shared" ref="L39:M54" si="11">L38</f>
        <v>48495</v>
      </c>
      <c r="M39" s="18">
        <f t="shared" si="11"/>
        <v>3975</v>
      </c>
      <c r="N39" s="18">
        <f t="shared" ref="N39:N57" si="12">ROUNDDOWN($D39*N$3,0)</f>
        <v>826</v>
      </c>
      <c r="O39" s="8">
        <v>31</v>
      </c>
      <c r="P39" s="24"/>
      <c r="Q39" s="24"/>
      <c r="R39" s="24"/>
      <c r="S39" s="24"/>
      <c r="T39" s="24"/>
      <c r="U39" s="24"/>
      <c r="V39" s="24"/>
      <c r="W39" s="25">
        <v>31</v>
      </c>
      <c r="Y39" s="9" t="s">
        <v>64</v>
      </c>
      <c r="Z39" s="100">
        <f>1+0.9967369</f>
        <v>1.9967369000000001</v>
      </c>
      <c r="AA39" s="101"/>
    </row>
    <row r="40" spans="1:27" ht="15" customHeight="1" x14ac:dyDescent="0.15">
      <c r="A40" s="8">
        <v>33</v>
      </c>
      <c r="B40" s="8">
        <v>30</v>
      </c>
      <c r="C40" s="8">
        <v>30</v>
      </c>
      <c r="D40" s="9">
        <v>590</v>
      </c>
      <c r="E40" s="18">
        <f t="shared" si="0"/>
        <v>26820</v>
      </c>
      <c r="F40" s="19">
        <v>575000</v>
      </c>
      <c r="G40" s="20" t="s">
        <v>10</v>
      </c>
      <c r="H40" s="21">
        <v>605000</v>
      </c>
      <c r="I40" s="18">
        <f t="shared" si="9"/>
        <v>30000</v>
      </c>
      <c r="J40" s="18">
        <f t="shared" si="10"/>
        <v>29842</v>
      </c>
      <c r="K40" s="18">
        <f t="shared" si="10"/>
        <v>5050</v>
      </c>
      <c r="L40" s="18">
        <f t="shared" si="11"/>
        <v>48495</v>
      </c>
      <c r="M40" s="18">
        <f t="shared" si="11"/>
        <v>3975</v>
      </c>
      <c r="N40" s="18">
        <f t="shared" si="12"/>
        <v>870</v>
      </c>
      <c r="O40" s="8">
        <v>32</v>
      </c>
      <c r="P40" s="24"/>
      <c r="Q40" s="24"/>
      <c r="R40" s="24"/>
      <c r="S40" s="24"/>
      <c r="T40" s="24"/>
      <c r="U40" s="24"/>
      <c r="V40" s="24"/>
      <c r="W40" s="25">
        <v>32</v>
      </c>
      <c r="Y40" s="9" t="s">
        <v>65</v>
      </c>
      <c r="Z40" s="100">
        <f>2+3.9674757</f>
        <v>5.9674756999999996</v>
      </c>
      <c r="AA40" s="101"/>
    </row>
    <row r="41" spans="1:27" ht="15" customHeight="1" x14ac:dyDescent="0.15">
      <c r="A41" s="8">
        <v>34</v>
      </c>
      <c r="B41" s="8">
        <v>31</v>
      </c>
      <c r="C41" s="8">
        <v>31</v>
      </c>
      <c r="D41" s="9">
        <v>620</v>
      </c>
      <c r="E41" s="18">
        <f t="shared" si="0"/>
        <v>28180</v>
      </c>
      <c r="F41" s="19">
        <v>605000</v>
      </c>
      <c r="G41" s="20" t="s">
        <v>10</v>
      </c>
      <c r="H41" s="21">
        <v>635000</v>
      </c>
      <c r="I41" s="18">
        <f t="shared" si="9"/>
        <v>30000</v>
      </c>
      <c r="J41" s="18">
        <f t="shared" si="10"/>
        <v>31359</v>
      </c>
      <c r="K41" s="18">
        <f t="shared" si="10"/>
        <v>5307</v>
      </c>
      <c r="L41" s="18">
        <f t="shared" si="11"/>
        <v>48495</v>
      </c>
      <c r="M41" s="18">
        <f t="shared" si="11"/>
        <v>3975</v>
      </c>
      <c r="N41" s="18">
        <f t="shared" si="12"/>
        <v>914</v>
      </c>
      <c r="O41" s="8">
        <v>33</v>
      </c>
      <c r="P41" s="24"/>
      <c r="Q41" s="24"/>
      <c r="R41" s="24"/>
      <c r="S41" s="24"/>
      <c r="T41" s="24"/>
      <c r="U41" s="24"/>
      <c r="V41" s="24"/>
      <c r="W41" s="25">
        <v>33</v>
      </c>
      <c r="Y41" s="9" t="s">
        <v>66</v>
      </c>
      <c r="Z41" s="100">
        <f>2+2.9804642</f>
        <v>4.9804642000000001</v>
      </c>
      <c r="AA41" s="101"/>
    </row>
    <row r="42" spans="1:27" ht="15" customHeight="1" x14ac:dyDescent="0.15">
      <c r="A42" s="8">
        <v>35</v>
      </c>
      <c r="B42" s="8">
        <v>32</v>
      </c>
      <c r="C42" s="8">
        <v>32</v>
      </c>
      <c r="D42" s="9">
        <v>650</v>
      </c>
      <c r="E42" s="18">
        <f t="shared" si="0"/>
        <v>29550</v>
      </c>
      <c r="F42" s="19">
        <v>635000</v>
      </c>
      <c r="G42" s="20" t="s">
        <v>10</v>
      </c>
      <c r="H42" s="21">
        <v>665000</v>
      </c>
      <c r="I42" s="18">
        <f t="shared" si="9"/>
        <v>30000</v>
      </c>
      <c r="J42" s="18">
        <f t="shared" si="10"/>
        <v>32877</v>
      </c>
      <c r="K42" s="18">
        <f t="shared" si="10"/>
        <v>5564</v>
      </c>
      <c r="L42" s="18">
        <f t="shared" si="11"/>
        <v>48495</v>
      </c>
      <c r="M42" s="18">
        <f t="shared" si="11"/>
        <v>3975</v>
      </c>
      <c r="N42" s="18">
        <f t="shared" si="12"/>
        <v>958</v>
      </c>
      <c r="O42" s="8">
        <v>34</v>
      </c>
      <c r="P42" s="24"/>
      <c r="Q42" s="24"/>
      <c r="R42" s="24"/>
      <c r="S42" s="24"/>
      <c r="T42" s="24"/>
      <c r="U42" s="24"/>
      <c r="V42" s="24"/>
      <c r="W42" s="25">
        <v>34</v>
      </c>
      <c r="Y42" s="9" t="s">
        <v>67</v>
      </c>
      <c r="Z42" s="100">
        <f>2+1.9902215</f>
        <v>3.9902215000000001</v>
      </c>
      <c r="AA42" s="101"/>
    </row>
    <row r="43" spans="1:27" ht="15" customHeight="1" x14ac:dyDescent="0.15">
      <c r="A43" s="8">
        <v>36</v>
      </c>
      <c r="B43" s="8"/>
      <c r="C43" s="8"/>
      <c r="D43" s="9">
        <v>680</v>
      </c>
      <c r="E43" s="18">
        <f t="shared" si="0"/>
        <v>30910</v>
      </c>
      <c r="F43" s="19">
        <v>665000</v>
      </c>
      <c r="G43" s="20" t="s">
        <v>10</v>
      </c>
      <c r="H43" s="21">
        <v>695000</v>
      </c>
      <c r="I43" s="18">
        <f t="shared" si="9"/>
        <v>30000</v>
      </c>
      <c r="J43" s="18">
        <f t="shared" si="10"/>
        <v>34394</v>
      </c>
      <c r="K43" s="18">
        <f t="shared" si="10"/>
        <v>5820</v>
      </c>
      <c r="L43" s="18">
        <f t="shared" si="11"/>
        <v>48495</v>
      </c>
      <c r="M43" s="18">
        <f t="shared" si="11"/>
        <v>3975</v>
      </c>
      <c r="N43" s="18">
        <f t="shared" si="12"/>
        <v>1003</v>
      </c>
      <c r="O43" s="8">
        <v>35</v>
      </c>
      <c r="P43" s="24"/>
      <c r="Q43" s="24"/>
      <c r="R43" s="24"/>
      <c r="S43" s="24"/>
      <c r="T43" s="24"/>
      <c r="U43" s="24"/>
      <c r="V43" s="24"/>
      <c r="W43" s="25">
        <v>35</v>
      </c>
      <c r="Y43" s="26" t="s">
        <v>68</v>
      </c>
      <c r="Z43" s="100"/>
      <c r="AA43" s="101"/>
    </row>
    <row r="44" spans="1:27" ht="15" customHeight="1" x14ac:dyDescent="0.15">
      <c r="A44" s="8">
        <v>37</v>
      </c>
      <c r="B44" s="8"/>
      <c r="C44" s="8"/>
      <c r="D44" s="9">
        <v>710</v>
      </c>
      <c r="E44" s="18">
        <f t="shared" si="0"/>
        <v>32270</v>
      </c>
      <c r="F44" s="19">
        <v>695000</v>
      </c>
      <c r="G44" s="20" t="s">
        <v>10</v>
      </c>
      <c r="H44" s="21">
        <v>730000</v>
      </c>
      <c r="I44" s="18">
        <f t="shared" si="9"/>
        <v>35000</v>
      </c>
      <c r="J44" s="18">
        <f t="shared" si="10"/>
        <v>35911</v>
      </c>
      <c r="K44" s="18">
        <f t="shared" si="10"/>
        <v>6077</v>
      </c>
      <c r="L44" s="18">
        <f t="shared" si="11"/>
        <v>48495</v>
      </c>
      <c r="M44" s="18">
        <f t="shared" si="11"/>
        <v>3975</v>
      </c>
      <c r="N44" s="18">
        <f t="shared" si="12"/>
        <v>1047</v>
      </c>
      <c r="O44" s="8">
        <v>36</v>
      </c>
      <c r="P44" s="24"/>
      <c r="Q44" s="24"/>
      <c r="R44" s="24"/>
      <c r="S44" s="24"/>
      <c r="T44" s="24"/>
      <c r="U44" s="24"/>
      <c r="V44" s="24"/>
      <c r="W44" s="25">
        <v>36</v>
      </c>
      <c r="Y44" s="9" t="s">
        <v>69</v>
      </c>
      <c r="Z44" s="100">
        <v>12</v>
      </c>
      <c r="AA44" s="101"/>
    </row>
    <row r="45" spans="1:27" ht="15" customHeight="1" x14ac:dyDescent="0.15">
      <c r="A45" s="8">
        <v>38</v>
      </c>
      <c r="B45" s="8"/>
      <c r="C45" s="8"/>
      <c r="D45" s="9">
        <v>750</v>
      </c>
      <c r="E45" s="18">
        <f t="shared" si="0"/>
        <v>34090</v>
      </c>
      <c r="F45" s="19">
        <v>730000</v>
      </c>
      <c r="G45" s="20" t="s">
        <v>10</v>
      </c>
      <c r="H45" s="21">
        <v>770000</v>
      </c>
      <c r="I45" s="18">
        <f t="shared" si="9"/>
        <v>40000</v>
      </c>
      <c r="J45" s="18">
        <f t="shared" si="10"/>
        <v>37935</v>
      </c>
      <c r="K45" s="18">
        <f t="shared" si="10"/>
        <v>6420</v>
      </c>
      <c r="L45" s="18">
        <f t="shared" si="11"/>
        <v>48495</v>
      </c>
      <c r="M45" s="18">
        <f t="shared" si="11"/>
        <v>3975</v>
      </c>
      <c r="N45" s="18">
        <f t="shared" si="12"/>
        <v>1106</v>
      </c>
      <c r="O45" s="8">
        <v>37</v>
      </c>
      <c r="P45" s="24"/>
      <c r="Q45" s="24"/>
      <c r="R45" s="24"/>
      <c r="S45" s="24"/>
      <c r="T45" s="24"/>
      <c r="U45" s="24"/>
      <c r="V45" s="24"/>
      <c r="W45" s="25">
        <v>37</v>
      </c>
      <c r="Y45" s="9" t="s">
        <v>70</v>
      </c>
      <c r="Z45" s="100">
        <v>11</v>
      </c>
      <c r="AA45" s="101"/>
    </row>
    <row r="46" spans="1:27" ht="15" customHeight="1" x14ac:dyDescent="0.15">
      <c r="A46" s="8">
        <v>39</v>
      </c>
      <c r="B46" s="8"/>
      <c r="C46" s="8"/>
      <c r="D46" s="9">
        <v>790</v>
      </c>
      <c r="E46" s="18">
        <f t="shared" si="0"/>
        <v>35910</v>
      </c>
      <c r="F46" s="19">
        <v>770000</v>
      </c>
      <c r="G46" s="20" t="s">
        <v>10</v>
      </c>
      <c r="H46" s="21">
        <v>810000</v>
      </c>
      <c r="I46" s="18">
        <f t="shared" si="9"/>
        <v>40000</v>
      </c>
      <c r="J46" s="18">
        <f t="shared" si="10"/>
        <v>39958</v>
      </c>
      <c r="K46" s="18">
        <f t="shared" si="10"/>
        <v>6762</v>
      </c>
      <c r="L46" s="18">
        <f t="shared" si="11"/>
        <v>48495</v>
      </c>
      <c r="M46" s="18">
        <f t="shared" si="11"/>
        <v>3975</v>
      </c>
      <c r="N46" s="18">
        <f t="shared" si="12"/>
        <v>1165</v>
      </c>
      <c r="O46" s="8">
        <v>38</v>
      </c>
      <c r="P46" s="24"/>
      <c r="Q46" s="24"/>
      <c r="R46" s="24"/>
      <c r="S46" s="24"/>
      <c r="T46" s="24"/>
      <c r="U46" s="24"/>
      <c r="V46" s="24"/>
      <c r="W46" s="25">
        <v>38</v>
      </c>
      <c r="Y46" s="9" t="s">
        <v>71</v>
      </c>
      <c r="Z46" s="100">
        <v>10</v>
      </c>
      <c r="AA46" s="101"/>
    </row>
    <row r="47" spans="1:27" ht="15" customHeight="1" x14ac:dyDescent="0.15">
      <c r="A47" s="8">
        <v>40</v>
      </c>
      <c r="B47" s="8"/>
      <c r="C47" s="8"/>
      <c r="D47" s="9">
        <v>830</v>
      </c>
      <c r="E47" s="18">
        <f t="shared" si="0"/>
        <v>37730</v>
      </c>
      <c r="F47" s="19">
        <v>810000</v>
      </c>
      <c r="G47" s="20" t="s">
        <v>10</v>
      </c>
      <c r="H47" s="21">
        <v>855000</v>
      </c>
      <c r="I47" s="18">
        <f t="shared" si="9"/>
        <v>45000</v>
      </c>
      <c r="J47" s="18">
        <f t="shared" si="10"/>
        <v>41981</v>
      </c>
      <c r="K47" s="18">
        <f t="shared" si="10"/>
        <v>7104</v>
      </c>
      <c r="L47" s="18">
        <f t="shared" si="11"/>
        <v>48495</v>
      </c>
      <c r="M47" s="18">
        <f t="shared" si="11"/>
        <v>3975</v>
      </c>
      <c r="N47" s="18">
        <f t="shared" si="12"/>
        <v>1224</v>
      </c>
      <c r="O47" s="8">
        <v>39</v>
      </c>
      <c r="P47" s="24"/>
      <c r="Q47" s="24"/>
      <c r="R47" s="24"/>
      <c r="S47" s="24"/>
      <c r="T47" s="24"/>
      <c r="U47" s="24"/>
      <c r="V47" s="24"/>
      <c r="W47" s="25">
        <v>39</v>
      </c>
      <c r="Y47" s="9" t="s">
        <v>72</v>
      </c>
      <c r="Z47" s="100">
        <v>9</v>
      </c>
      <c r="AA47" s="101"/>
    </row>
    <row r="48" spans="1:27" ht="15" customHeight="1" x14ac:dyDescent="0.15">
      <c r="A48" s="8">
        <v>41</v>
      </c>
      <c r="B48" s="8"/>
      <c r="C48" s="8"/>
      <c r="D48" s="9">
        <v>880</v>
      </c>
      <c r="E48" s="18">
        <f t="shared" si="0"/>
        <v>40000</v>
      </c>
      <c r="F48" s="19">
        <v>855000</v>
      </c>
      <c r="G48" s="20" t="s">
        <v>10</v>
      </c>
      <c r="H48" s="21">
        <v>905000</v>
      </c>
      <c r="I48" s="18">
        <f t="shared" si="9"/>
        <v>50000</v>
      </c>
      <c r="J48" s="18">
        <f t="shared" ref="J48:K57" si="13">ROUNDDOWN($D48*J$3,0)</f>
        <v>44510</v>
      </c>
      <c r="K48" s="18">
        <f t="shared" si="13"/>
        <v>7532</v>
      </c>
      <c r="L48" s="18">
        <f t="shared" si="11"/>
        <v>48495</v>
      </c>
      <c r="M48" s="18">
        <f t="shared" si="11"/>
        <v>3975</v>
      </c>
      <c r="N48" s="18">
        <f t="shared" si="12"/>
        <v>1298</v>
      </c>
      <c r="O48" s="8">
        <v>40</v>
      </c>
      <c r="P48" s="24"/>
      <c r="Q48" s="24">
        <v>23505</v>
      </c>
      <c r="R48" s="24">
        <v>3355</v>
      </c>
      <c r="S48" s="24">
        <v>26860</v>
      </c>
      <c r="T48" s="24">
        <v>139885</v>
      </c>
      <c r="U48" s="24">
        <v>19966</v>
      </c>
      <c r="V48" s="24">
        <v>159851</v>
      </c>
      <c r="W48" s="25">
        <v>40</v>
      </c>
      <c r="Y48" s="9" t="s">
        <v>73</v>
      </c>
      <c r="Z48" s="100">
        <v>8</v>
      </c>
      <c r="AA48" s="101"/>
    </row>
    <row r="49" spans="1:27" ht="15" customHeight="1" x14ac:dyDescent="0.15">
      <c r="A49" s="8">
        <v>42</v>
      </c>
      <c r="B49" s="8"/>
      <c r="C49" s="8"/>
      <c r="D49" s="9">
        <v>930</v>
      </c>
      <c r="E49" s="18">
        <f t="shared" si="0"/>
        <v>42270</v>
      </c>
      <c r="F49" s="19">
        <v>905000</v>
      </c>
      <c r="G49" s="20" t="s">
        <v>10</v>
      </c>
      <c r="H49" s="21">
        <v>955000</v>
      </c>
      <c r="I49" s="18">
        <f t="shared" si="9"/>
        <v>50000</v>
      </c>
      <c r="J49" s="18">
        <f t="shared" si="13"/>
        <v>47039</v>
      </c>
      <c r="K49" s="18">
        <f t="shared" si="13"/>
        <v>7960</v>
      </c>
      <c r="L49" s="18">
        <f t="shared" si="11"/>
        <v>48495</v>
      </c>
      <c r="M49" s="18">
        <f t="shared" si="11"/>
        <v>3975</v>
      </c>
      <c r="N49" s="18">
        <f t="shared" si="12"/>
        <v>1371</v>
      </c>
      <c r="O49" s="8">
        <v>41</v>
      </c>
      <c r="P49" s="24"/>
      <c r="Q49" s="24">
        <v>23505</v>
      </c>
      <c r="R49" s="24">
        <v>3355</v>
      </c>
      <c r="S49" s="24">
        <v>26860</v>
      </c>
      <c r="T49" s="24">
        <v>139428</v>
      </c>
      <c r="U49" s="24">
        <v>19901</v>
      </c>
      <c r="V49" s="24">
        <v>159329</v>
      </c>
      <c r="W49" s="25">
        <v>41</v>
      </c>
      <c r="Y49" s="9" t="s">
        <v>74</v>
      </c>
      <c r="Z49" s="100">
        <v>7</v>
      </c>
      <c r="AA49" s="101"/>
    </row>
    <row r="50" spans="1:27" ht="15" customHeight="1" x14ac:dyDescent="0.15">
      <c r="A50" s="8">
        <v>43</v>
      </c>
      <c r="B50" s="8"/>
      <c r="C50" s="8"/>
      <c r="D50" s="9">
        <v>980</v>
      </c>
      <c r="E50" s="18">
        <f t="shared" si="0"/>
        <v>44550</v>
      </c>
      <c r="F50" s="19">
        <v>955000</v>
      </c>
      <c r="G50" s="20" t="s">
        <v>10</v>
      </c>
      <c r="H50" s="21">
        <v>1005000</v>
      </c>
      <c r="I50" s="18">
        <f t="shared" si="9"/>
        <v>50000</v>
      </c>
      <c r="J50" s="18">
        <f t="shared" si="13"/>
        <v>49568</v>
      </c>
      <c r="K50" s="18">
        <f t="shared" si="13"/>
        <v>8388</v>
      </c>
      <c r="L50" s="18">
        <f t="shared" si="11"/>
        <v>48495</v>
      </c>
      <c r="M50" s="18">
        <f t="shared" si="11"/>
        <v>3975</v>
      </c>
      <c r="N50" s="18">
        <f t="shared" si="12"/>
        <v>1445</v>
      </c>
      <c r="O50" s="8">
        <v>42</v>
      </c>
      <c r="P50" s="24"/>
      <c r="Q50" s="24"/>
      <c r="R50" s="24"/>
      <c r="S50" s="24"/>
      <c r="T50" s="24">
        <f>SUM(T48:T49)</f>
        <v>279313</v>
      </c>
      <c r="U50" s="24">
        <f>SUM(U48:U49)</f>
        <v>39867</v>
      </c>
      <c r="V50" s="24">
        <f>SUM(V48:V49)</f>
        <v>319180</v>
      </c>
      <c r="W50" s="25">
        <v>42</v>
      </c>
      <c r="Y50" s="9" t="s">
        <v>75</v>
      </c>
      <c r="Z50" s="100">
        <v>6</v>
      </c>
      <c r="AA50" s="101"/>
    </row>
    <row r="51" spans="1:27" ht="15" customHeight="1" thickBot="1" x14ac:dyDescent="0.2">
      <c r="A51" s="28">
        <v>44</v>
      </c>
      <c r="B51" s="28"/>
      <c r="C51" s="28"/>
      <c r="D51" s="9">
        <v>1030</v>
      </c>
      <c r="E51" s="29">
        <f t="shared" si="0"/>
        <v>46820</v>
      </c>
      <c r="F51" s="30">
        <v>1005000</v>
      </c>
      <c r="G51" s="31" t="s">
        <v>10</v>
      </c>
      <c r="H51" s="32">
        <v>1055000</v>
      </c>
      <c r="I51" s="29">
        <f t="shared" si="9"/>
        <v>50000</v>
      </c>
      <c r="J51" s="29">
        <f t="shared" si="13"/>
        <v>52097</v>
      </c>
      <c r="K51" s="29">
        <f t="shared" si="13"/>
        <v>8816</v>
      </c>
      <c r="L51" s="29">
        <f t="shared" si="11"/>
        <v>48495</v>
      </c>
      <c r="M51" s="29">
        <f t="shared" si="11"/>
        <v>3975</v>
      </c>
      <c r="N51" s="29">
        <f t="shared" si="12"/>
        <v>1519</v>
      </c>
      <c r="O51" s="28">
        <v>43</v>
      </c>
      <c r="P51" s="33"/>
      <c r="Q51" s="33"/>
      <c r="R51" s="33"/>
      <c r="S51" s="33"/>
      <c r="T51" s="33"/>
      <c r="U51" s="33"/>
      <c r="V51" s="33"/>
      <c r="W51" s="34">
        <v>43</v>
      </c>
      <c r="Y51" s="9" t="s">
        <v>76</v>
      </c>
      <c r="Z51" s="100">
        <v>5</v>
      </c>
      <c r="AA51" s="101"/>
    </row>
    <row r="52" spans="1:27" ht="15" customHeight="1" thickTop="1" x14ac:dyDescent="0.15">
      <c r="A52" s="35">
        <v>45</v>
      </c>
      <c r="B52" s="35"/>
      <c r="C52" s="35"/>
      <c r="D52" s="9">
        <v>1090</v>
      </c>
      <c r="E52" s="36">
        <f t="shared" si="0"/>
        <v>49550</v>
      </c>
      <c r="F52" s="37">
        <v>1055000</v>
      </c>
      <c r="G52" s="38" t="s">
        <v>10</v>
      </c>
      <c r="H52" s="39">
        <v>1115000</v>
      </c>
      <c r="I52" s="36">
        <f t="shared" si="9"/>
        <v>60000</v>
      </c>
      <c r="J52" s="36">
        <f t="shared" si="13"/>
        <v>55132</v>
      </c>
      <c r="K52" s="36">
        <f t="shared" si="13"/>
        <v>9330</v>
      </c>
      <c r="L52" s="36">
        <f t="shared" si="11"/>
        <v>48495</v>
      </c>
      <c r="M52" s="36">
        <f t="shared" si="11"/>
        <v>3975</v>
      </c>
      <c r="N52" s="36">
        <f t="shared" si="12"/>
        <v>1607</v>
      </c>
      <c r="O52" s="8">
        <v>44</v>
      </c>
      <c r="P52" s="40"/>
      <c r="Q52" s="40"/>
      <c r="R52" s="40"/>
      <c r="S52" s="40"/>
      <c r="T52" s="40"/>
      <c r="U52" s="40"/>
      <c r="V52" s="40"/>
      <c r="W52" s="41">
        <v>44</v>
      </c>
      <c r="Y52" s="9" t="s">
        <v>77</v>
      </c>
      <c r="Z52" s="100">
        <v>4</v>
      </c>
      <c r="AA52" s="101"/>
    </row>
    <row r="53" spans="1:27" ht="15" customHeight="1" x14ac:dyDescent="0.15">
      <c r="A53" s="8">
        <v>46</v>
      </c>
      <c r="B53" s="8"/>
      <c r="C53" s="8"/>
      <c r="D53" s="9">
        <v>1150</v>
      </c>
      <c r="E53" s="18">
        <f t="shared" si="0"/>
        <v>52270</v>
      </c>
      <c r="F53" s="19">
        <v>1115000</v>
      </c>
      <c r="G53" s="20" t="s">
        <v>10</v>
      </c>
      <c r="H53" s="21">
        <v>1175000</v>
      </c>
      <c r="I53" s="18">
        <f t="shared" si="9"/>
        <v>60000</v>
      </c>
      <c r="J53" s="18">
        <f t="shared" si="13"/>
        <v>58167</v>
      </c>
      <c r="K53" s="18">
        <f t="shared" si="13"/>
        <v>9844</v>
      </c>
      <c r="L53" s="18">
        <f t="shared" si="11"/>
        <v>48495</v>
      </c>
      <c r="M53" s="18">
        <f t="shared" si="11"/>
        <v>3975</v>
      </c>
      <c r="N53" s="18">
        <f t="shared" si="12"/>
        <v>1696</v>
      </c>
      <c r="O53" s="8">
        <v>45</v>
      </c>
      <c r="P53" s="24"/>
      <c r="Q53" s="24"/>
      <c r="R53" s="24"/>
      <c r="S53" s="24"/>
      <c r="T53" s="24"/>
      <c r="U53" s="24"/>
      <c r="V53" s="24"/>
      <c r="W53" s="25">
        <v>45</v>
      </c>
      <c r="Y53" s="9" t="s">
        <v>78</v>
      </c>
      <c r="Z53" s="100">
        <v>3</v>
      </c>
      <c r="AA53" s="101"/>
    </row>
    <row r="54" spans="1:27" ht="15" customHeight="1" x14ac:dyDescent="0.15">
      <c r="A54" s="8">
        <v>47</v>
      </c>
      <c r="B54" s="8"/>
      <c r="C54" s="8"/>
      <c r="D54" s="9">
        <v>1210</v>
      </c>
      <c r="E54" s="18">
        <f t="shared" si="0"/>
        <v>55000</v>
      </c>
      <c r="F54" s="19">
        <v>1175000</v>
      </c>
      <c r="G54" s="20" t="s">
        <v>10</v>
      </c>
      <c r="H54" s="21">
        <v>1235000</v>
      </c>
      <c r="I54" s="18">
        <f t="shared" si="9"/>
        <v>60000</v>
      </c>
      <c r="J54" s="18">
        <f t="shared" si="13"/>
        <v>61201</v>
      </c>
      <c r="K54" s="18">
        <f t="shared" si="13"/>
        <v>10357</v>
      </c>
      <c r="L54" s="18">
        <f t="shared" si="11"/>
        <v>48495</v>
      </c>
      <c r="M54" s="18">
        <f t="shared" si="11"/>
        <v>3975</v>
      </c>
      <c r="N54" s="18">
        <f t="shared" si="12"/>
        <v>1784</v>
      </c>
      <c r="O54" s="8">
        <v>46</v>
      </c>
      <c r="P54" s="24"/>
      <c r="Q54" s="24"/>
      <c r="R54" s="24"/>
      <c r="S54" s="24"/>
      <c r="T54" s="24"/>
      <c r="U54" s="24"/>
      <c r="V54" s="24"/>
      <c r="W54" s="25">
        <v>46</v>
      </c>
      <c r="Y54" s="9" t="s">
        <v>79</v>
      </c>
      <c r="Z54" s="100">
        <v>2</v>
      </c>
      <c r="AA54" s="101"/>
    </row>
    <row r="55" spans="1:27" ht="15" customHeight="1" x14ac:dyDescent="0.15">
      <c r="A55" s="8">
        <v>48</v>
      </c>
      <c r="B55" s="8"/>
      <c r="C55" s="8"/>
      <c r="D55" s="9">
        <v>1270</v>
      </c>
      <c r="E55" s="18">
        <f>ROUND(D55*1000/22,-1)</f>
        <v>57730</v>
      </c>
      <c r="F55" s="19">
        <v>1235000</v>
      </c>
      <c r="G55" s="20" t="s">
        <v>10</v>
      </c>
      <c r="H55" s="21">
        <v>1295000</v>
      </c>
      <c r="I55" s="18">
        <f>H55-F55</f>
        <v>60000</v>
      </c>
      <c r="J55" s="18">
        <f t="shared" si="13"/>
        <v>64236</v>
      </c>
      <c r="K55" s="18">
        <f t="shared" si="13"/>
        <v>10871</v>
      </c>
      <c r="L55" s="18">
        <f t="shared" ref="L55:M57" si="14">L54</f>
        <v>48495</v>
      </c>
      <c r="M55" s="18">
        <f t="shared" si="14"/>
        <v>3975</v>
      </c>
      <c r="N55" s="18">
        <f t="shared" si="12"/>
        <v>1873</v>
      </c>
      <c r="O55" s="8">
        <v>47</v>
      </c>
      <c r="Y55" s="9" t="s">
        <v>80</v>
      </c>
      <c r="Z55" s="100">
        <v>1</v>
      </c>
      <c r="AA55" s="101"/>
    </row>
    <row r="56" spans="1:27" ht="15" customHeight="1" x14ac:dyDescent="0.15">
      <c r="A56" s="8">
        <v>49</v>
      </c>
      <c r="B56" s="8"/>
      <c r="C56" s="8"/>
      <c r="D56" s="9">
        <v>1330</v>
      </c>
      <c r="E56" s="18">
        <f>ROUND(D56*1000/22,-1)</f>
        <v>60450</v>
      </c>
      <c r="F56" s="19">
        <v>1295000</v>
      </c>
      <c r="G56" s="20" t="s">
        <v>10</v>
      </c>
      <c r="H56" s="21">
        <v>1355000</v>
      </c>
      <c r="I56" s="18">
        <f>H56-F56</f>
        <v>60000</v>
      </c>
      <c r="J56" s="18">
        <f t="shared" si="13"/>
        <v>67271</v>
      </c>
      <c r="K56" s="18">
        <f t="shared" si="13"/>
        <v>11384</v>
      </c>
      <c r="L56" s="18">
        <f t="shared" si="14"/>
        <v>48495</v>
      </c>
      <c r="M56" s="18">
        <f t="shared" si="14"/>
        <v>3975</v>
      </c>
      <c r="N56" s="18">
        <f t="shared" si="12"/>
        <v>1961</v>
      </c>
      <c r="O56" s="8">
        <v>48</v>
      </c>
    </row>
    <row r="57" spans="1:27" ht="15" customHeight="1" x14ac:dyDescent="0.15">
      <c r="A57" s="8">
        <v>50</v>
      </c>
      <c r="B57" s="8"/>
      <c r="C57" s="8"/>
      <c r="D57" s="9">
        <v>1390</v>
      </c>
      <c r="E57" s="18">
        <f>ROUND(D57*1000/22,-1)</f>
        <v>63180</v>
      </c>
      <c r="F57" s="19">
        <v>1355000</v>
      </c>
      <c r="G57" s="20" t="s">
        <v>10</v>
      </c>
      <c r="H57" s="21"/>
      <c r="I57" s="18"/>
      <c r="J57" s="18">
        <f t="shared" si="13"/>
        <v>70306</v>
      </c>
      <c r="K57" s="18">
        <f t="shared" si="13"/>
        <v>11898</v>
      </c>
      <c r="L57" s="18">
        <f t="shared" si="14"/>
        <v>48495</v>
      </c>
      <c r="M57" s="18">
        <f t="shared" si="14"/>
        <v>3975</v>
      </c>
      <c r="N57" s="18">
        <f t="shared" si="12"/>
        <v>2050</v>
      </c>
      <c r="O57" s="8">
        <v>49</v>
      </c>
    </row>
    <row r="58" spans="1:27" ht="15" customHeight="1" x14ac:dyDescent="0.15">
      <c r="A58" s="3"/>
    </row>
  </sheetData>
  <mergeCells count="64">
    <mergeCell ref="A5:E5"/>
    <mergeCell ref="F5:H6"/>
    <mergeCell ref="I5:I7"/>
    <mergeCell ref="J5:J7"/>
    <mergeCell ref="K5:K7"/>
    <mergeCell ref="A6:A7"/>
    <mergeCell ref="B6:B7"/>
    <mergeCell ref="C6:C7"/>
    <mergeCell ref="D6:D7"/>
    <mergeCell ref="E6:E7"/>
    <mergeCell ref="Q5:Q7"/>
    <mergeCell ref="J1:N1"/>
    <mergeCell ref="P1:R1"/>
    <mergeCell ref="T1:U1"/>
    <mergeCell ref="Q2:R2"/>
    <mergeCell ref="P4:V4"/>
    <mergeCell ref="L5:L7"/>
    <mergeCell ref="M5:M7"/>
    <mergeCell ref="N5:N7"/>
    <mergeCell ref="O5:O7"/>
    <mergeCell ref="P5:P7"/>
    <mergeCell ref="Y11:Z11"/>
    <mergeCell ref="R5:R7"/>
    <mergeCell ref="S5:S7"/>
    <mergeCell ref="T5:T7"/>
    <mergeCell ref="U5:U7"/>
    <mergeCell ref="V5:V7"/>
    <mergeCell ref="W5:W7"/>
    <mergeCell ref="Z31:AA31"/>
    <mergeCell ref="Y12:Z12"/>
    <mergeCell ref="Y20:Z20"/>
    <mergeCell ref="Y21:Z21"/>
    <mergeCell ref="Z23:AA23"/>
    <mergeCell ref="Z24:AA24"/>
    <mergeCell ref="Z25:AA25"/>
    <mergeCell ref="Z26:AA26"/>
    <mergeCell ref="Z27:AA27"/>
    <mergeCell ref="Z28:AA28"/>
    <mergeCell ref="Z29:AA29"/>
    <mergeCell ref="Z30:AA30"/>
    <mergeCell ref="Z43:AA43"/>
    <mergeCell ref="Z32:AA32"/>
    <mergeCell ref="Z33:AA33"/>
    <mergeCell ref="Z34:AA34"/>
    <mergeCell ref="Z35:AA35"/>
    <mergeCell ref="Z36:AA36"/>
    <mergeCell ref="Z37:AA37"/>
    <mergeCell ref="Z38:AA38"/>
    <mergeCell ref="Z39:AA39"/>
    <mergeCell ref="Z40:AA40"/>
    <mergeCell ref="Z41:AA41"/>
    <mergeCell ref="Z42:AA42"/>
    <mergeCell ref="Z55:AA55"/>
    <mergeCell ref="Z44:AA44"/>
    <mergeCell ref="Z45:AA45"/>
    <mergeCell ref="Z46:AA46"/>
    <mergeCell ref="Z47:AA47"/>
    <mergeCell ref="Z48:AA48"/>
    <mergeCell ref="Z49:AA49"/>
    <mergeCell ref="Z50:AA50"/>
    <mergeCell ref="Z51:AA51"/>
    <mergeCell ref="Z52:AA52"/>
    <mergeCell ref="Z53:AA53"/>
    <mergeCell ref="Z54:AA54"/>
  </mergeCells>
  <phoneticPr fontId="3"/>
  <conditionalFormatting sqref="O5:O6 W5:W6 A8:O57 W9:W54">
    <cfRule type="expression" dxfId="5" priority="4" stopIfTrue="1">
      <formula>MOD(ROW(),2)=1</formula>
    </cfRule>
  </conditionalFormatting>
  <conditionalFormatting sqref="P9:V54">
    <cfRule type="expression" dxfId="4" priority="5" stopIfTrue="1">
      <formula>MOD(ROW(),2)=1</formula>
    </cfRule>
  </conditionalFormatting>
  <conditionalFormatting sqref="Y23:Z55">
    <cfRule type="expression" dxfId="3" priority="6" stopIfTrue="1">
      <formula>MOD(ROW(),2)=0</formula>
    </cfRule>
  </conditionalFormatting>
  <conditionalFormatting sqref="Y2:AA3">
    <cfRule type="expression" dxfId="2" priority="3" stopIfTrue="1">
      <formula>MOD(ROW(),2)=0</formula>
    </cfRule>
  </conditionalFormatting>
  <conditionalFormatting sqref="Y5:AA9 Y11:AA12">
    <cfRule type="expression" dxfId="1" priority="1" stopIfTrue="1">
      <formula>MOD(ROW(),2)=1</formula>
    </cfRule>
  </conditionalFormatting>
  <conditionalFormatting sqref="Y14:AA18 Y20:AA21">
    <cfRule type="expression" dxfId="0" priority="2" stopIfTrue="1">
      <formula>MOD(ROW(),2)=0</formula>
    </cfRule>
  </conditionalFormatting>
  <dataValidations count="1">
    <dataValidation type="list" allowBlank="1" showInputMessage="1" showErrorMessage="1"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formula1>$Y$23:$Y$55</formula1>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入力用シート</vt:lpstr>
      <vt:lpstr>使用方法</vt:lpstr>
      <vt:lpstr>標準報酬等級表</vt:lpstr>
      <vt:lpstr>入力用シート!Print_Area</vt:lpstr>
      <vt:lpstr>標準報酬等級表!Print_Area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d387107</dc:creator>
  <cp:lastModifiedBy>135</cp:lastModifiedBy>
  <cp:lastPrinted>2023-11-27T04:31:37Z</cp:lastPrinted>
  <dcterms:created xsi:type="dcterms:W3CDTF">2014-02-19T00:52:25Z</dcterms:created>
  <dcterms:modified xsi:type="dcterms:W3CDTF">2023-11-30T23:37:45Z</dcterms:modified>
</cp:coreProperties>
</file>